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0490" windowHeight="7755"/>
  </bookViews>
  <sheets>
    <sheet name="ЗДҮАХ хэрэгжүүлэх төлөвлөгөө " sheetId="2" r:id="rId1"/>
    <sheet name="Sheet3" sheetId="6" r:id="rId2"/>
    <sheet name="Sheet1" sheetId="3" state="hidden" r:id="rId3"/>
    <sheet name="ҮНДСЭН ЧИГЛЭЛ" sheetId="4" r:id="rId4"/>
    <sheet name="Sheet2" sheetId="5" r:id="rId5"/>
  </sheets>
  <definedNames>
    <definedName name="_xlnm._FilterDatabase" localSheetId="0" hidden="1">'ЗДҮАХ хэрэгжүүлэх төлөвлөгөө '!$M$17:$M$365</definedName>
  </definedNames>
  <calcPr calcId="152511"/>
</workbook>
</file>

<file path=xl/calcChain.xml><?xml version="1.0" encoding="utf-8"?>
<calcChain xmlns="http://schemas.openxmlformats.org/spreadsheetml/2006/main">
  <c r="L26" i="6" l="1"/>
  <c r="K26" i="6"/>
  <c r="J26" i="6"/>
  <c r="I26" i="6"/>
  <c r="H26" i="6"/>
  <c r="G26" i="6"/>
  <c r="F26" i="6"/>
  <c r="E26" i="6"/>
  <c r="D26" i="6"/>
  <c r="M213" i="2" l="1"/>
  <c r="M273" i="2" l="1"/>
  <c r="M319" i="2"/>
  <c r="M364" i="2"/>
  <c r="M345" i="2" l="1"/>
  <c r="M337" i="2"/>
  <c r="M292" i="2"/>
  <c r="M229" i="2"/>
  <c r="M254" i="2"/>
  <c r="M151" i="2"/>
  <c r="M261" i="2"/>
  <c r="M201" i="2"/>
  <c r="M192" i="2"/>
  <c r="M157" i="2"/>
  <c r="M133" i="2"/>
  <c r="M120" i="2"/>
  <c r="M105" i="2"/>
  <c r="M95" i="2"/>
  <c r="M73" i="2"/>
  <c r="M45" i="2"/>
  <c r="M14" i="2"/>
  <c r="M365" i="2" l="1"/>
  <c r="F145" i="2"/>
  <c r="F144" i="2"/>
  <c r="B76" i="2"/>
  <c r="B83" i="2"/>
</calcChain>
</file>

<file path=xl/sharedStrings.xml><?xml version="1.0" encoding="utf-8"?>
<sst xmlns="http://schemas.openxmlformats.org/spreadsheetml/2006/main" count="2696" uniqueCount="1631">
  <si>
    <t>№</t>
  </si>
  <si>
    <t>Суурь түвшин</t>
  </si>
  <si>
    <t>Зорилтыг хэрэгжүүлэх арга хэмжээ</t>
  </si>
  <si>
    <t>Хэрэгжих хугацаа</t>
  </si>
  <si>
    <t>Эх үүсвэр</t>
  </si>
  <si>
    <t xml:space="preserve">Хүрэх түвшин, үр дүнгийн үзүүлэлт </t>
  </si>
  <si>
    <t>Төсөв</t>
  </si>
  <si>
    <t>Хүрэх түвшин, үр дүн, төсөв ( сая төгрөг)</t>
  </si>
  <si>
    <t>Хэрэгжүүлэх байгууллага</t>
  </si>
  <si>
    <t>Үндсэн</t>
  </si>
  <si>
    <t>Хамтрагч</t>
  </si>
  <si>
    <t>Оролцогч</t>
  </si>
  <si>
    <t>Аймгийн нэгдсэн эмнэлэгт эрүүл мэндийг дэмжих төвийг байгуулж, эрт илрүүлэг, урьдчилан сэргийлэх үзлэгт иргэдийн хамрагдалтыг нэмэгдүүлэх</t>
  </si>
  <si>
    <t>2021-2024</t>
  </si>
  <si>
    <t>Улсын төсөв, ЭМД-ын сан</t>
  </si>
  <si>
    <t xml:space="preserve">Улсын төсөв </t>
  </si>
  <si>
    <t>Хүн амын 10 хувь</t>
  </si>
  <si>
    <t>9. Эм, эмнэлгийн хэрэгслийн чанар, аюулгүй байдлыг хангаж, хүртээмжийг нэмэгдүүлж, нийгмийн хамгааллыг дэмжинэ.</t>
  </si>
  <si>
    <t>Цагааннуур тосгоны ЭМТ</t>
  </si>
  <si>
    <t>Ногооннуур сумын сум дундын эмнэлгийн зуны байр</t>
  </si>
  <si>
    <t>ЭМГазар. Эмийн агуулах</t>
  </si>
  <si>
    <t>Улаанхус Хөх-Хөтөл зуслангийн байр</t>
  </si>
  <si>
    <t>Алтай ЭМТ Хүнсний склад</t>
  </si>
  <si>
    <t>ЭМГазрын гадна, дотор талын камержуулалт, гэрэлтүүлэг тавих</t>
  </si>
  <si>
    <t>150,0</t>
  </si>
  <si>
    <t>Зоонозын өвчин судлалын төвийг бүрэн тоноглогдсон явуулын лаборатортой болгох</t>
  </si>
  <si>
    <t xml:space="preserve">Эрүүл мэндийн байгууллагуудыг шат дараатайгаар унаагаар /авто машин, мотоцикль/ хангах </t>
  </si>
  <si>
    <t>Улсын төсөв</t>
  </si>
  <si>
    <t>2 тэрбум</t>
  </si>
  <si>
    <t>1 тэрбум</t>
  </si>
  <si>
    <t>17.3 тэрбум</t>
  </si>
  <si>
    <t xml:space="preserve">Нэгдсэн эмнэлгийн барилга 100 ортой  </t>
  </si>
  <si>
    <t>2020-2024</t>
  </si>
  <si>
    <t>Улаанхуссумын эрүүл мэндийн төвийн өргөтгөл</t>
  </si>
  <si>
    <t xml:space="preserve">Анхан шатны эрүүл мэндийн байгууллагуудыг нарийн мэргэжлийн эмчээр хангах </t>
  </si>
  <si>
    <t>Эрүүл мэндийн ажилтнуудыг гадаад орнуудад туршлага судлуулах, богино хугацааны сургалтанд хамруулах</t>
  </si>
  <si>
    <t>Зоонозын өвчин судлалын төвийн ус хангамж, агааржуулалт, цахилгаан, халаалт, халаалт, цэвэр бохир усны системд холбож сантехникийн иж бүрэн засвар хийх, 380квт-ын цахилгааны эх үүсвэртэй болгох</t>
  </si>
  <si>
    <t xml:space="preserve"> Анхан шатны эрүүл мэндийн байгууллагуудыг эмнэлгийн зайлашгүй шаардлагатай тоног төхөөрөмж хангах </t>
  </si>
  <si>
    <t>Аймгийн нэгдсэн эмнэлгийн тасгуудыг шат дараатайгаар шаардлагатай тоног төхөөрөмжөөр хангах</t>
  </si>
  <si>
    <t>Харьяа эрүүл мэндийн байгууллагуудыг шаардлага хангасан архивын өрөөтөй болгох</t>
  </si>
  <si>
    <t>Эрүүл мэндийн байгууллагууды эмч тус бүрийг шат дараатайгаар копьютержуулах</t>
  </si>
  <si>
    <t>Нүхэн жорлонтой эмнэлгийг үе шаттайгаар орчин үеийн ариун цэврийн байгууламжтай болгоно.</t>
  </si>
  <si>
    <t xml:space="preserve">Эрүүл мэндийн салбарын эм, эмнэлгийн хэрэгслийн нөөц  65 хувьтай байна
</t>
  </si>
  <si>
    <t>7.65 тэрбум</t>
  </si>
  <si>
    <t>Эм, эмнэлгийн хэрэгслийн худалдан авах ажиллагааны үр ашигийг сайжруулах арга хэмжээг үе шаттайгаар хэрэгжүүлэх</t>
  </si>
  <si>
    <t xml:space="preserve">Жирэмсэн эхийн ар  гэрт нь "Гэр бүлийн хүчирхийлэл" "Нөхөн үржихийн  эрүүл мэнд"-ийн чиглэлээр тодорхой үйл ажиллагаа зохион байгуулах </t>
  </si>
  <si>
    <t>Эх хүүхдийн эрүүл мэндийг дэмжих санг арвижуулах, үйл ажиллагааны журмыг боловсронгуй болгож, үйл ажиллагааг эрчимжүүлэх</t>
  </si>
  <si>
    <t>Телемедициний сүлжээг өргөтгөж, алслагдсан зарим сумыг аймагтай, аймгийн нэгдсэн эмнэлгийн тасгуудыг 3 дугаар шатлалын эмнэлгүүдтэй холбож ажиллах арга хэмжээ авна.</t>
  </si>
  <si>
    <t>3.1. ЭРҮҮЛ МЭНД</t>
  </si>
  <si>
    <t>ЗДҮАХ-ийг хэрэгжүүлэх АХТ 3.1.1</t>
  </si>
  <si>
    <t>Цагааннуур тосгоны Эрүүл мэндийн төвийг  шинээр барих</t>
  </si>
  <si>
    <t>Үйл ажиллагааны хэрэгжилт хувиар</t>
  </si>
  <si>
    <t>Шинэ байртай болно.</t>
  </si>
  <si>
    <t>АЗДТГ,ЭМГ</t>
  </si>
  <si>
    <t>АЗДТГ НБХ</t>
  </si>
  <si>
    <t xml:space="preserve"> Улаанхус сумын Хөххөтөл багийн их эмчийн салбарын зуны байрийг шинээр барих</t>
  </si>
  <si>
    <t>Ногооннуур сумын  зуны улиралд үйл ажиллагаа явуулдаг эмнэлгийн байрыг шинээр барих</t>
  </si>
  <si>
    <t xml:space="preserve">Улсын төсөв ,  </t>
  </si>
  <si>
    <t>ЭМЯ Аймгийн ЗДТГ, ЭМГ,</t>
  </si>
  <si>
    <t>Ажлын гүйцэтгэлийн хувь</t>
  </si>
  <si>
    <t>Багтаамж сайжирна</t>
  </si>
  <si>
    <t>Эрүүл мэндийн газрын эмийн агуулах барих</t>
  </si>
  <si>
    <t>Алтай сумын Эрүүл мэндийн төвийн хүнсний склад барих</t>
  </si>
  <si>
    <t>Арьс өнгөний тасагт их засвар хийх</t>
  </si>
  <si>
    <t>Ард иргэдэд ая тухтай оршинд үйл ажиллагаа явуулахад оршино.</t>
  </si>
  <si>
    <t>Эрүүл мэндийн газрын гадна, дотор талын камержуулалт, гэрэлтүүлэг тавих</t>
  </si>
  <si>
    <t>Хяналт, орчин сайжирна</t>
  </si>
  <si>
    <t>Орон нутгийн төсөв</t>
  </si>
  <si>
    <t>Орчин сайжирна</t>
  </si>
  <si>
    <t>ЭМЯ,</t>
  </si>
  <si>
    <t>Нэгдсэн эмнэлгийн мэдрэлийн тасгийн засвар</t>
  </si>
  <si>
    <t>ЗДҮАХ-ийг хэрэгжүүлэх АХТ 3.1.2</t>
  </si>
  <si>
    <t>Шинэ автомашинтай болж тусламж үйлчилгээг шуурхай  үзүүлэх нөхцөл бүрдэнэ</t>
  </si>
  <si>
    <t>Олон улсын стандартад нийцсэн лабоаторын тоног  төхөөрөмжтэй байх</t>
  </si>
  <si>
    <t>Халдварт    өвчний  тархалтыг цаг тухайд нь илрүүлэн таслан зогсоох</t>
  </si>
  <si>
    <t xml:space="preserve">улсын төсөв </t>
  </si>
  <si>
    <t>ЗДҮАХ-ийг хэрэгжүүлэх АХТ 3.1.3</t>
  </si>
  <si>
    <t xml:space="preserve">Сумын ЭМТ, сум дундын эмнэлгүүд, өрхийн ЭМТ-үүд, ЗӨСТ, НЭ-ийг стандартын дагуу яаралтай тусламжийн, оношилгооны, лабораторийн, сэргээн засах физик эмчилгээний багаж, тоног төхөөрөмжөөр хангах </t>
  </si>
  <si>
    <t xml:space="preserve"> Сум дундын эмнэлгийг багаж, тоног төхөөрөмжөөр хангагдана.</t>
  </si>
  <si>
    <t>Улсын төсөв, орон нутгийн төсөв, гадаадын зээл тусламж</t>
  </si>
  <si>
    <t>Эмнэлгийн тусгай мэргэжилтэнгүүдийг давтан сургалтанд хамруулахад дэмжлэг үзүүлэх</t>
  </si>
  <si>
    <t>Хамрагдсан хүний тоо</t>
  </si>
  <si>
    <t>Эмнэлгийн тусгай мэргэжилтэнгүүдийг давтан сургалтанд хамрагдсан байна.</t>
  </si>
  <si>
    <t>Эмч мэргэжилтэнгүүдийг гадаадад сургаж, туршлага судлуулах</t>
  </si>
  <si>
    <t>Гадаадын өндөр хөгжилтэй орнуудад эмч, мэргэжилтэнгүүд сургалтанд хамрагдан, мэдлэг мэдлэгээ дээшлүүлсэн байна.</t>
  </si>
  <si>
    <t>ЗДҮАХ-ийг хэрэгжүүлэх АТХ 3.1.5.</t>
  </si>
  <si>
    <t>Нэгдсэн эмнэлгийн нарийн мэргэжлийн эмч нарын үзлэгийг хөдөө сумдад жилд 1-2 удаа зохион байгуулах</t>
  </si>
  <si>
    <t>Хөдөөгийн хүн ам ялангуяа эмзэг болон эрсдэлт бүлгийн иргэд нарийн мэргэжлийн тусламж үйлчилгээнд хамрагдах нөхцөл бүрдэнэ</t>
  </si>
  <si>
    <t>Улсын төсөв, Олон улсын хандивлагч байгууллагууд</t>
  </si>
  <si>
    <t>ЗДҮАХ-ийг хэрэгжүүлэх АТХ 3.1.6.</t>
  </si>
  <si>
    <t>Нэн ядуу,эмзэг  бүлгийн жирэмсэн эхчүүд,5 хүртэлх насны хүүхдүүдийн эмнэлгийн яаралтай тусламж авахад дэмжлэг үзүүлснээр өвчлөл, эндэгдэл буурна</t>
  </si>
  <si>
    <t>Хүүхдийн эндэгэдл буурна</t>
  </si>
  <si>
    <t>Эх хүүхдийн хяналтыг сайжруулснаар тусламж үйлчилгээ дээшлүүлнэ.</t>
  </si>
  <si>
    <t>ЗДҮАХ-ийг хэрэгжүүлэх АТХ 3.1.7</t>
  </si>
  <si>
    <t>Дунд хугацааны бодлогын бичиг баримт</t>
  </si>
  <si>
    <t>Арга хэмжээ</t>
  </si>
  <si>
    <t>Шалгуур үзүүлэлт</t>
  </si>
  <si>
    <t>Хүрэх түвшин, үр дүн</t>
  </si>
  <si>
    <t>Хөрөнгийн эх үүсвэр</t>
  </si>
  <si>
    <t>Шаардлагатай хөрөнгийн хэмжээ,                              / сая төг/</t>
  </si>
  <si>
    <t>Хариуцах байгууллага</t>
  </si>
  <si>
    <t>Ногооннуур сумын сум  Ховд багийн 5 ортой эмнэлэг</t>
  </si>
  <si>
    <t>Ногооннуур сумын сум Улаанхад багийн 5 ортой эмнэлэг</t>
  </si>
  <si>
    <t>340 сая</t>
  </si>
  <si>
    <t>Нэгдсэн эмнэлгийн  халдвартын тасгийн их засвар</t>
  </si>
  <si>
    <t xml:space="preserve">Нэгдсэн эмнэлгийн  арьс өнгөний тасгийн их засвар хийх </t>
  </si>
  <si>
    <t>Орчин үеийн стандартын шаардлага хангасан лаборатортай болох</t>
  </si>
  <si>
    <t>баригдснаас хойш их засвар хийгдээгүй</t>
  </si>
  <si>
    <t xml:space="preserve">Байхгүй </t>
  </si>
  <si>
    <t>Зоонозын өвчин судлалын төвийн агааржуулалт, цахилгаан, халаалт, цэвэр бохир усны системд холбож сантехникийн иж бүрэн засвар хийх, 380квт-ын цахилгааны эх үүсвэртэй болгох</t>
  </si>
  <si>
    <t>Бүх эрүүл мэндийн байгууллагуудыг шат дараатайгаар унаагаар /авто машин, мотоцикль/ хангах</t>
  </si>
  <si>
    <t>Олон улсын стандартад нийцсэн лаборатор</t>
  </si>
  <si>
    <t xml:space="preserve">Нэгдсэн эмнэлэг, ЗӨСТөвд PCR шинжилгээний лаборатортай /төхөөрөмжтэй/ болох </t>
  </si>
  <si>
    <t xml:space="preserve"> Анхан шатны эрүүл мэндийн байгууллагуудыг эмнэлгийн зайлашгүй шаардлагатай тоног төхөөрөмжөөр хангах </t>
  </si>
  <si>
    <t>Эмнэлгийн тусламж үйлчилгээний чанар сайжирна</t>
  </si>
  <si>
    <t xml:space="preserve"> Олон улсын стандартыг хангасан архивын өрөөтэй болно</t>
  </si>
  <si>
    <t>Стандартын шаардлага хангасан байх</t>
  </si>
  <si>
    <t>50,0</t>
  </si>
  <si>
    <t>Эх, хүүхдийн эндэгдэл буурна</t>
  </si>
  <si>
    <t>Эх, хүүхдийн тусламж, үйлчилгээ дээшилнэ</t>
  </si>
  <si>
    <t>Нөхөн үржихийн насны эмэгтэйчүүдийг эрт илрүүлэх, оношлох, эмчлэх арга хэмжээг эрчимжүүлэх</t>
  </si>
  <si>
    <t>улсын төсөв</t>
  </si>
  <si>
    <t xml:space="preserve">Эрүүл мэндийн салбарын эм, эмнэлгийн хэрэгслийн нөөцтэй болсон байна
</t>
  </si>
  <si>
    <t>ЗДҮАХ-ийг хэрэгжүүлэх АХТ 1.1.4</t>
  </si>
  <si>
    <t>Ногооннуур сумын сум Ховд багийн 5 ортой эмнэлэг</t>
  </si>
  <si>
    <t>ЗДҮАХ-ийг хэрэгжүүлэх АХТ 2.5</t>
  </si>
  <si>
    <t>ЗДҮАХ-ийг хэрэгжүүлэх АХТ 2.7</t>
  </si>
  <si>
    <t>ЗДҮАХ-ийг хэрэгжүүлэх АХТ 2.9</t>
  </si>
  <si>
    <t>ЗДҮАХ-ийг хэрэгжүүлэх АХТ 2.1</t>
  </si>
  <si>
    <t>Чанарын шаардлага хангасан тэгш хүртээмжтэй, чанартай үйлчилгээг үзүүлэх орчин бүрдэнэ.</t>
  </si>
  <si>
    <t>эрт илрүүлэг сайжирч, нас баралтыг бууруулна</t>
  </si>
  <si>
    <t>Ажлын бүтээмж дээшилнэ, чанар сайжирна</t>
  </si>
  <si>
    <t>Үзлэгийн хувь</t>
  </si>
  <si>
    <t>БАЯН-ӨЛГИЙ АЙМГИЙГ 2021-2025 ОНД ХӨГЖҮҮЛЭХ ТАВАН ЖИЛИЙН ҮНДСЭН ЧИГЛЭЛ</t>
  </si>
  <si>
    <t>Молекул биологийн оношилгооны арга зүйг аймагтаа нэвтрүүлж, иж бүрэн лабораторитай болох /PCR шинжилгээний /</t>
  </si>
  <si>
    <t>Тарваган тахал өвчний голомттой бүс нутагт амьдардаг ард иргэдэд чиглэсэн мэдээлэл сургалт сурталчилгааны ажлыг эрчимжүүлж, тарваган тахал болон түүнтэй хам тохиолдох өвчний байгалийн голомт хяналт тандалтын шинжилгээний хамрах хүрээг нэмэгдүүлэх</t>
  </si>
  <si>
    <t>Аймгийн нэгдсэн эмнэлгийн эмгэг судлалын тасгийг стандартын дагуу шаардлагтай тоног төхөөрөмжөөр хангах</t>
  </si>
  <si>
    <t>Орон нутагт хүчилтөрөгчийн үйлдвэр шинээр барих</t>
  </si>
  <si>
    <t>Төсөв /саяаар/</t>
  </si>
  <si>
    <t xml:space="preserve">Мобайл технологиийг анхан шатны эрүүл мэндийн байгууллагуудад нэвтрүүлж, орон нутагт оношлох эмчлэх боломжоор хангах </t>
  </si>
  <si>
    <t>Аймгийн хэмжээний нийт нөхөн үржихүйн насны эмэгтэйчүүдийн суурь өвчнийг илрүүлэх судалгаа хийж, эрүүлжүүлэх</t>
  </si>
  <si>
    <t>Нэгдсэн эмнэлгийн А. Б корпусыг шат дараатайгаар урсгал  засварт оруулах</t>
  </si>
  <si>
    <t>Сувилагч, эмнэлгийн тусгай мэргэжилтнүүдийг чадвахжуулах</t>
  </si>
  <si>
    <t>-</t>
  </si>
  <si>
    <t>Эрүүл мэндийн ажилтны  нийгмийн хамгааллын хөтөлбөр хэрэгжүүлнэ.</t>
  </si>
  <si>
    <t>Эрүүл мэндийн салбар албан хаагчид, хөдөөгийн суманд ажиллахаар очсон эмч, мэргэжилтнүүдийг тогтвор суурьшилтай ажиллуулах үүднээс хөнгөлөлттэй нөхцөлтэй байр орон сууцаар хангах асуудлыг дэмжинэ.</t>
  </si>
  <si>
    <t>ЗДҮАХ-ийг хэрэгжүүлэх АХТ 1.2.2</t>
  </si>
  <si>
    <t>200 сая</t>
  </si>
  <si>
    <t>2.619.5</t>
  </si>
  <si>
    <t>ЗДҮАХ-ийг хэрэгжүүлэх АХТ 2.2.</t>
  </si>
  <si>
    <t>ЗДҮАХ-ийг хэрэгжүүлэх АХТ 2.3</t>
  </si>
  <si>
    <t>ЗДҮАХ-ийг хэрэгжүүлэх АХТ 2.4</t>
  </si>
  <si>
    <t>ЗДҮАХ-ийг хэрэгжүүлэх АХТ 2.10</t>
  </si>
  <si>
    <t>ОНТ</t>
  </si>
  <si>
    <t>1</t>
  </si>
  <si>
    <t>2</t>
  </si>
  <si>
    <t>10,0</t>
  </si>
  <si>
    <t>ЗДҮАХ-Т тусгагдсан зорилт</t>
  </si>
  <si>
    <t>2021-2022</t>
  </si>
  <si>
    <t>Зураг төсөв бэлэн болсон байна</t>
  </si>
  <si>
    <t xml:space="preserve">Хөтөлбөр байгаагүй </t>
  </si>
  <si>
    <t>Улсын төсөв, орон нутгийн төсөв</t>
  </si>
  <si>
    <t xml:space="preserve">Нэг цэгийн үйлчилгээний төвийг тусгайлан хариуцсан албан тушаалтан байхгүй </t>
  </si>
  <si>
    <t xml:space="preserve">Хамтарсан багийн санхүүжилтийг баталсан 2 сум л байгаа </t>
  </si>
  <si>
    <t>Улсын төсөв, ОНТөсөв</t>
  </si>
  <si>
    <t>ОНХС</t>
  </si>
  <si>
    <t>Нийт уран бүтээлчид болон уран сайханчдын 50% нь хамрагдсан байна</t>
  </si>
  <si>
    <t>Танхим тоо 1</t>
  </si>
  <si>
    <t>Программ тоо 1</t>
  </si>
  <si>
    <t>2021-2023</t>
  </si>
  <si>
    <t>Нийт уран бүтээлчид болон уран сайханчдын 40% нь хамрагдсан байна</t>
  </si>
  <si>
    <t xml:space="preserve">Улсын төсөв, ОНХС </t>
  </si>
  <si>
    <t>Төсвийн орлогын төлөвлөгөөний биелэлт 100 хувь</t>
  </si>
  <si>
    <t>2021-2025</t>
  </si>
  <si>
    <t>Хувийн хэвшил</t>
  </si>
  <si>
    <t xml:space="preserve">Үйл ажиллагаа явуулж байгаа ААН-н 55% </t>
  </si>
  <si>
    <t xml:space="preserve">Үйл ажиллагаа явуулж байгаа ААН-н 60% </t>
  </si>
  <si>
    <t xml:space="preserve">Үйл ажиллагаа явуулж байгаа ААН-н 65% </t>
  </si>
  <si>
    <t>100 хувь</t>
  </si>
  <si>
    <t>93.6 хувь</t>
  </si>
  <si>
    <t>50.0 хувь</t>
  </si>
  <si>
    <t>Мал, тэжээвэр амьтдын тооллогыг ҮСХ-оос баталсан удирдамж, маягт, зааврын дагуу зохион байгуулж, мэдээллийн санг бүрдүүлэн хөдөө аж ахуйн салбарын түүвэр судалгаанд хамрагдах өрхийн жагсаалт болон сэдэвчилсэн судалгааг гаргахад ашиглана.</t>
  </si>
  <si>
    <t>Орон нутагт үйлдвэрлэсэн бүтээгдэхүүний борлуулалт 5% нэмэгдсэн байна.</t>
  </si>
  <si>
    <t>Орон нутагт үйлдвэрлэсэн бүтээгдэхүүний борлуулалт  15% нэмэгдсэн байна.</t>
  </si>
  <si>
    <t>Арьс ширэн эдлэл боловсруулах жижиг 2 цехэд сум хөгжүүлэх сангаас 6.0 сая төгрөгийн зээл олгосон байна.</t>
  </si>
  <si>
    <t xml:space="preserve">  2021-2024</t>
  </si>
  <si>
    <t>Ногооннуур сум өөрийн хөрөнгөөр 2-га талбайг хашисан</t>
  </si>
  <si>
    <t>Бэлчээрийн дундаж ургац 2,4 ц/га гарсан.</t>
  </si>
  <si>
    <t>Бэлчээрийн болон байран маллага эрхэлсэн аж ахуйн тоо 3-аас доошгүй шинээр бий болсон байна.</t>
  </si>
  <si>
    <t xml:space="preserve">Жил бүр уламжлал болгон үзэсгэлэн худалдаа зохион байгуулж байна. </t>
  </si>
  <si>
    <t xml:space="preserve">Аймгийн хэмжээнд  худалдаа, нийтийн хоолны газруудын 5 хувь нь   стандартыг мөрдөж ажиллаж байна. </t>
  </si>
  <si>
    <t>ОНТ, төсөл хөтөлбөрийн зардал</t>
  </si>
  <si>
    <t>Нийт тогоочдын 10 хувь нь ур чадварын зэрэгээ ахиулсан байна.</t>
  </si>
  <si>
    <t>Нийт тогоочдын 20 хувь нь ур чадварын зэрэгээ ахиулсан байна.</t>
  </si>
  <si>
    <t>Нийтдээ 2 удаа туршлага судлах аяныг зохион байгуулж 22 хүнийг оролцуулсан.</t>
  </si>
  <si>
    <t>2 удаа үзэсгэлэн худалдаа зохион байгуулсан.</t>
  </si>
  <si>
    <t>УТ, ОНТ</t>
  </si>
  <si>
    <t xml:space="preserve">  </t>
  </si>
  <si>
    <t>Цэвэр, эрлийз малын тоо толгой өсөн нэмэгдсэн байна.</t>
  </si>
  <si>
    <t>6295 өрхийн 795,7 тн ноосонд 1193,6 төгрөгний урамшуулал олгогдсон.</t>
  </si>
  <si>
    <t>2022-2024</t>
  </si>
  <si>
    <t xml:space="preserve"> Улсын төсөв</t>
  </si>
  <si>
    <t xml:space="preserve">3.5.1. Аймгийн төв, сум, алслагдсан багуудыг эрчим хүчээр хангаж, цахилгаан эрчим хүчний найдвартай, аюулгүй байдлыг бүрдүүлнэ. </t>
  </si>
  <si>
    <t>Өлгий сумын төвийн авто замын ус зайлуулах асуудлыг шийдвэрлэх</t>
  </si>
  <si>
    <t>Үйл ажиллагааны зардал</t>
  </si>
  <si>
    <t>2007-2015-2021 он</t>
  </si>
  <si>
    <t>3.7.7. Амьдралын таатай орчин бүрдүүлсэн хот болгоно.</t>
  </si>
  <si>
    <t>900 айлын хорооллын хэсэгчилсэн ЕТ хийгдсэн</t>
  </si>
  <si>
    <t>Хэсэгчилсэн ЕТ хийгдсэн байна</t>
  </si>
  <si>
    <t>Интернетэд холбогдсон байна</t>
  </si>
  <si>
    <t>2022-2023</t>
  </si>
  <si>
    <t>20  хувь</t>
  </si>
  <si>
    <t>60 хувь</t>
  </si>
  <si>
    <t xml:space="preserve">40 хувь </t>
  </si>
  <si>
    <t xml:space="preserve">Танхимыг сургалтын зориулалтаар тохижуулна </t>
  </si>
  <si>
    <t xml:space="preserve">Залуучуудын эрүүл мэндийн боловсрол дээшилж, өвчлөл багасна  </t>
  </si>
  <si>
    <t xml:space="preserve">Залуучуудын эрүүл мэндийн боловсрол дээшилж, өвчлөл багасана  </t>
  </si>
  <si>
    <t xml:space="preserve">Иргэн цэргийн харилцаа бэхжиж  </t>
  </si>
  <si>
    <t>хувийн хэвшил, ААН</t>
  </si>
  <si>
    <t>Нийт хөрөнгийн хэмжээ               (сая төгрөг)</t>
  </si>
  <si>
    <t>3</t>
  </si>
  <si>
    <t>Орон нутагт түлхүү хөгжүүлэх спортын төрлүүдээр Олон улс, улс, бүсийн тэмцээнийг аймагт зохион явуулна.</t>
  </si>
  <si>
    <t>4</t>
  </si>
  <si>
    <t>5</t>
  </si>
  <si>
    <t>3.1.1. Батлагдсан төсвийг зориулалтын дагуу зарцуулах, төсвийн сахилга батыг сайжруулж, хэмнэлтийн горимд шилжүүлэн, хариуцлагыг дээшлүүлнэ.</t>
  </si>
  <si>
    <t>3.1.3. Татварын тайлагналт, хураалтын үйл ажиллагааг цахимжуулж, ил тод байдлыг нэмэгдүүлэх замаар татварын үйлчилгээг иргэд, татвар төлөгчдөд хүндрэлгүй болгож, татварын суурийг нэмэгдүүлнэ.</t>
  </si>
  <si>
    <t>3.1.8. Эдийн засгийн хөгжлийн бодлогыг тодорхойлоход шаардлагатай мэдээллийн эх үүсвэртэй болно.</t>
  </si>
  <si>
    <t>3.6.1. Өлгий сумаас гарах гол чиглэлүүдийн хяналтын постыг ашиглалтад оруулж, тээврийн ухаалаг системд суурилсан авто замын төлбөр хураах, хяналтын механизмыг нэвтрүүлнэ.</t>
  </si>
  <si>
    <t>3.7.4. Газар, үл хөдлөх хөрөнгийн нэгдсэн бүртгэл, үнэлгээ, төлбөр, татвар, биржийн системийг хөгжүүлнэ.</t>
  </si>
  <si>
    <t>2019 онд тодорхой үр
дүнд
хүрсэн</t>
  </si>
  <si>
    <t>Төрийн байгууллагууд</t>
  </si>
  <si>
    <t>Хүний нөөцийн суурь судалгаа хийгдэж байгаагүй</t>
  </si>
  <si>
    <t>Хүний нөөцийн хөтөлбөрийг хэрэгжүүлэх төлөвлөгөө 100 хувь хэрэгжиж, үр дүн гарсан байна.</t>
  </si>
  <si>
    <t>АЗДТГ, ТАЗСЗ</t>
  </si>
  <si>
    <t>ТББ</t>
  </si>
  <si>
    <t>4.2.1. Төрийн албан хаагчдын чадавхыг бэхжүүлж, сахилга, хариуцлагыг дээшлүүлэн мэргэшсэн, тогтвортой төрийн албыг бүрдүүлнэ.</t>
  </si>
  <si>
    <t>2.5.4. Сургууль, цэцэрлэг бүрт хөгжлийн бэрхшээлтэй сурагч суралцах орчин нөхцөл, дэд бүтцийг бүрдүүлнэ.</t>
  </si>
  <si>
    <t xml:space="preserve">2.6.3. Номын сангийн технологийн үйлчилгээг боловсронгуй болгож, хүчин чадлыг нэмэгдүүлэн иргэдэд үзүүлэх үйлчилгээг чанартай, шуурхай хүргэнэ.  </t>
  </si>
  <si>
    <t xml:space="preserve">2.5.3. Аймгийн уран бүтээлч хүүхдүүдийн урлаг, авьяасыг хөгжүүлэн сурталчилна. </t>
  </si>
  <si>
    <t>1.1. “Ковид-19” халдварт цар тахлаас үүдэлтэй эдийг засаг, нийгмийн хүндрэлийг даван туулах бодлогын цогц  арга хэмжээг хэрэгжүүлнэ.</t>
  </si>
  <si>
    <t>1.1.1. “Ковид-19” халдварт цар тахлаас үүдэлтэй эдийн засаг, нийгмийн хүндрэлийг даван туулах арга хэмжээг Засгийн газар, Улсын онцгой комиссоос зөвлөмж, чиглэл болгосны дагуу орон нутгийн бодит нөхцөл байдалтай уялдуулан зохион байгуулж, хэрэгжүүлнэ.</t>
  </si>
  <si>
    <t>“Ковид-19” халдварт цар тахлын үед иргэн, аж ахуйн нэгжийг дэмжих арга хэмжээг аймагт үргэлжлүүлэн хэрэгжүүлнэ.</t>
  </si>
  <si>
    <t>1.1.2. Шинэ болон сэргэн тархаж байгаа цар тахлын халдвараас сэргийлэх, халдвар хамгааллын дэглэмийг мөрдүүлж, эрүүл мэндийн тусламж, үйлчилгээний хариу арга хэмжээний бэлэн байдлыг хангана.</t>
  </si>
  <si>
    <t>Томуу, томуу төст өвчин, гэдэсний халдвар, гар хөл амны өвчний улирлын үед ерөнхий боловсролын сургууль, сургуулийн өмнөх боловсролын байгууллагын үйл ажиллагаанд хяналт тавьж, халдвараас сэргийлэх ажлыг тогтмол зохион байгуулна.</t>
  </si>
  <si>
    <t>Ковид-19 халдварт цар тахлын эрсдэлээс урьдчилан сэргийлж, бэлэн байдлыг хангуулан нөөцийн бэлэн байдлыг бүрдүүлж, хариу арга хэмжээг хэрэгжүүлнэ.</t>
  </si>
  <si>
    <t>Молекул биологийн оношилгооны арга зүйг аймагтаа нэвтрүүлж, иж бүрэн лабораторитай /PCR шинжилгээний аппарат/ болгоно</t>
  </si>
  <si>
    <t>"СӨБ-ХӨГЖИЛ" / Багшийн хөгжил, хүүхдийн хөгжил/ дэд хөтөлбөр боловсруулан хэрэгжүүлнэ.</t>
  </si>
  <si>
    <t>“Гэр бүлийн орчинд хүүхдийн хөгжлийг дэмжих" хөтөлбөрийг хэрэгжүүлнэ.</t>
  </si>
  <si>
    <t>Ерөнхий боловсролын сургуульд захирал, багш сонгон шалгаруулж, томилох үйл ажиллагааг улс төрөөс хараат бус, ил тод, иргэдийн оролцоотой болгоно.</t>
  </si>
  <si>
    <t xml:space="preserve">Улсын тэргүүний сургуулийн захирлуудын шилдэг туршлагыг нэвтрүүлж, сургуулиудын менежментэд дэвшил бий болгоно. </t>
  </si>
  <si>
    <t>"Эх хэлээ эрхэмлэе" хөтөлбөр /монгол, казах, тува/ хэрэгжүүлнэ</t>
  </si>
  <si>
    <t xml:space="preserve"> "Хүүхэд хөгжил, хүмүүжил, хамгаалал"  хөтөлбөр хэрэгжүүлнэ</t>
  </si>
  <si>
    <t>Чанарын үнэлгээний түвшинг ахиулна</t>
  </si>
  <si>
    <t>"ЭЕШ-ын үр дүнг дээшлүүлэх-II" хөтөлбөрийг хэрэгжүүлнэ.</t>
  </si>
  <si>
    <t>Улс,  олон улс,  бүс, төрөлжсөн,  нэрэмжит олимпиадыг зохион явуулах,  олимпиадад оролцоход дэмжлэг үзүүлнэ</t>
  </si>
  <si>
    <t>Аймгийн Засаг даргын дэргэдэх “Боловсролын зөвлөл” байгуулан ажиллуулна.</t>
  </si>
  <si>
    <t>2.1.3. Боловсролын байгууллагын удирдлага, багш нарыг хөгжүүлэн, мэдлэг боловсролыг дээшлүүлж, чадварлаг боловсон хүчнээр хангана. .</t>
  </si>
  <si>
    <t>" Багшийн хөгжил-Сургалтын чанар" хөтөлбөр хэрэгжүүлнэ</t>
  </si>
  <si>
    <t xml:space="preserve">Сургалтын үйл ажиллагаа, үр дүнд хөндлөнгийн хяналт тавьдаг тогтолцоо бүрдүүлнэ.  </t>
  </si>
  <si>
    <t>"Чадварлаг багш" арга хэмжээг хэрэгжүүлж, багшийн үнэлэмж, бүтээмж, гүйцэтгэлд суурилсан тогтолцоог нэвтрүүлнэ</t>
  </si>
  <si>
    <t>"Эко сургууль" хөтөлбөрийг хэрэгжүүлнэ.</t>
  </si>
  <si>
    <t>Цахим сургалтын санг хөгжүүлж, сургалтын хөтөлбөр, агуулга, хичээл боловсруулан бүх насны иргэдэд суралцах боломжийг бүрдүүлнэ.</t>
  </si>
  <si>
    <t>"Дотуур байр-Миний гэр" хөтөлбөр хэрэгжүүлнэ</t>
  </si>
  <si>
    <t>Тусгай хэрэгцээт боловсролыг орон нутагт хэрэгжүүлэх, тэгш хамруулах, ээлтэй орчин бүрдүүлэх цогц үйл ажиллагааг зохион байгуулна.</t>
  </si>
  <si>
    <t xml:space="preserve">2.1.5. Насан туршийн боловсролын төвийн үйл ажиллагааг жигдрүүлж,  үр дүн, хүртээмжийг,  дээшлүүлнэ. </t>
  </si>
  <si>
    <t>Бичиг үсэггүй насанд хүрэгсдийн тоог багасгах, сургууль завсардсан хүүхдүүдийг дүйцсэн хөтөлбөрийн сургалтад тэгш хамруулан сургана.</t>
  </si>
  <si>
    <t>Насан туршийн боловсрол хариуцсан багш нарыг чадавхжуулах, хүний нөөцийг бэлтгэх, шаардлагатай сургалтын хэрэгслээр хангана.</t>
  </si>
  <si>
    <t xml:space="preserve">Бүх нийтийн эрх зүйн боловсрол, Санхүүгийн боловсрол, Тогтвортой хөгжлийн боловсрол, Эрүүл мэндийн боловсрол зэрэг хөтөлбөрүүдийн хэрэгжилтийг ард иргэдэд таниулахад дэмжлэг үзүүлнэ. </t>
  </si>
  <si>
    <t>Өвчнөөс урьдчилан сэргийлэх, эрт илрүүлэг үзлэгт иргэдийн хамрагдалтыг нэмэгдүүлэх арга хэмжээг үе шаттайгаар хэрэгжүүлнэ.</t>
  </si>
  <si>
    <t>Нэгдсэн эмнэлгийн нарийн мэргэжлийн эмч нарын үзлэгийг сумдад жилд 1 удаа тогтмол зохион байгуулна.</t>
  </si>
  <si>
    <t>Халдварт болон халдварт бус өвчнөөс сэргийлэх, хянах, илрүүлэх, хариу арга хэмжээ авах үйл ажиллагааг эрчимжүүлнэ</t>
  </si>
  <si>
    <t>Засгийн газраас хэрэгжүүлж буй эрүүл мэндийн чиглэлийн хөтөлбөрүүдийн хэрэгжилтийг хангана</t>
  </si>
  <si>
    <t xml:space="preserve">Дархлаажуулалт бүхий халдварт өвчний тандалтыг эрчимжүүлж, дархлаажуулалтын хамралтыг нэмэгдүүлнэ. </t>
  </si>
  <si>
    <t>Аймгийн хэмжээнд шинэ болон сэргэн тархаж байгаа халдварт өвчний дэгдэлтийг эрт сэрэмжлүүлэх, хариу арга хэмжээг шуурхай авах баг байгуулж, багийг чадавхжуулна</t>
  </si>
  <si>
    <t xml:space="preserve">2.2.3. Яаралтай тусламжийн чанар, үйлчилгээний хүртээмжийг сайжруулна. </t>
  </si>
  <si>
    <t>2.2.4. “Цахим Монгол” арга хэмжээний хүрээнд эрүүл мэндийн мэдээллийн нэгдсэн сан бүрдүүлж, орон нутагт хийгдэх оношилгоо, эмчилгээнд алсын зайн технологи ашиглан, цахим эрт илрүүлэг, эргэн дуудах тогтолцоог бүрдүүлнэ.</t>
  </si>
  <si>
    <t>Эрүүл мэндийн байгууллагуудын эмч тус бүрийг шат дараатайгаар компьютержуулна.</t>
  </si>
  <si>
    <t>2.2.5. Гүйцэтгэлд суурилсан санхүүжилтийн оновчтой арга, хэлбэрийг нэвтрүүлж, эрүүл мэндийн даатгалын тусламж, үйлчилгээний нэр, төрлийг нэмэгдүүлэн, эрсдэлийн сан байгуулахтай холбоотой гарсан шийдвэрүүдийг хэрэгжүүлнэ.</t>
  </si>
  <si>
    <t>Эрүүл мэндийн даатгалын Эрсдэлийн сан байгуулахтай холбоотой гарсан шийдвэрүүдийг хэрэгжүүлэн ажиллана.</t>
  </si>
  <si>
    <t xml:space="preserve">Сумдын эмийн эргэлтийн санг зохион байгуулалтад оруулан хяналт тавьж, иргэд чанартай, хөнгөлөлттэй эмээр хангагдах, байгууллагын өөрийн орлогыг нэмэгдүүлэх боломжийг бүрдүүлнэ. </t>
  </si>
  <si>
    <t>2.2.7. Эмч, эмнэлгийн мэргэжилтнүүдийг гадаад, дотоодод туршлага судлуулах, сургалтад хамруулан чадавхжуулж, эрүүл мэндийн ажилтны нийгмийн хамгааллыг дэмжинэ.</t>
  </si>
  <si>
    <t>Анхан шатны эрүүл мэндийн байгууллагуудыг нарийн мэргэжлийн эмчээр хангана.</t>
  </si>
  <si>
    <t>Эрүүл мэндийн салбарын албан хаагчид, суманд ажиллахаар очсон эмч, мэргэжилтнүүдийг тогтвор суурьшилтай ажиллуулахад дэмжлэг үзүүлнэ.</t>
  </si>
  <si>
    <t>2.2.8. Эх, хүүхдэд ээлтэй  орчин бүрдүүлэн тусламж үйлчилгээний чанар хүртээмжийг сайжруулж, бусад салбарын оролцоог нэмэгдүүлэн эх, хүүхдийн эндэгдлийг бууруулна.</t>
  </si>
  <si>
    <t>6</t>
  </si>
  <si>
    <t>Аймгийн Нэгдсэн эмнэлгийн төрөх тасгийг “Амаржих газар” болгох асуудлыг судлан шийдвэрлүүлнэ.</t>
  </si>
  <si>
    <t>Аймгийн хэмжээний нийт нөхөн үржихүйн насны эмэгтэйчүүдийн суурь өвчинг илрүүлэх судалгаа хийж, зорилтот бүлгийн эмэгтэйчүүдэд дэмжлэг үзүүлнэ.</t>
  </si>
  <si>
    <t>Нөхөн үржихүйн насны эмэгтэйчүүдийн гэр бүлд нь "Гэр бүлийн хүчирхийлэл", "Нөхөн үржихүйн эрүүл мэнд"-ийн чиглэлээр сургалт зохион байгуулах ажлыг бүх сум, багийн түвшинд хэрэгжүүлнэ.</t>
  </si>
  <si>
    <t>"Эх, хүүхдийн эрүүл мэндийг дэмжих сан"-ийн журмыг боловсронгуй болгож, сангийн болон “Эх, нярайн цомог”-ийн хөрөнгийг нэмэгдүүлэн хүртээмжийг сайжруулна.</t>
  </si>
  <si>
    <t>Эх, хүүхдийн хяналтыг бүх шатанд сайжруулан удирдлагуудын хяналтын системийг бий болгож, үр дүнг тооцно.</t>
  </si>
  <si>
    <t>"Эх, хүүхдэд ээлтэй" эмнэлэг, байгууллага болох хөдөлгөөнийг өрнүүлэн, орчин бүрдүүлж, бусад салбарын оролцоог нэмэгдүүлнэ.</t>
  </si>
  <si>
    <t>2.3.1. Зорилтот бүлгүүдэд чиглэсэн нийгмийн халамжийн бодлогыг хэрэгжүүлнэ.</t>
  </si>
  <si>
    <t>Өрхийн мэдээллийн санг шинэчлэх ажлыг зохион байгуулна.</t>
  </si>
  <si>
    <t xml:space="preserve">Нийгмийн халамжийн үйлчилгээг зорилтот бүлэгт чиглүүлж, чанар, хүртээмжийг сайжруулна. </t>
  </si>
  <si>
    <t xml:space="preserve">2.3.2. Аймгийн хөгжлийн бэрхшээлтэй хүүхдийн хөгжлийн төвийн үйл ажиллагаанд дэмжлэг үзүүлнэ. </t>
  </si>
  <si>
    <t>Хөгжлийн бэрхшээлтэй хүүхдэд чиглэсэн халамжийн үйл ажиллагааг өргөжүүлж, бүх талаар зөвлөгөө өгч, дэмжин ажиллана.</t>
  </si>
  <si>
    <t>2.3.3. Хувиараа хөдөлмөр эрхлэгчид, ажилгүй иргэд болон ажил олгогчдыг дэмжиж, ажлын байрыг бий болгоно</t>
  </si>
  <si>
    <t>Хувиараа хөдөлмөр эрхлэгчид болон аж ахуйн нэгжид ажлын байр бий болгоход  бага хүүтэй зээл олгоно.</t>
  </si>
  <si>
    <t>Аж ахуй, бичил бизнес болон нөхөрлөл, хоршооны хэлбэрээр үйлдвэрлэл, үйлчилгээ эрхлэгчдэд санхүүгийн дэмжлэг үзүүлнэ.</t>
  </si>
  <si>
    <t>Ажилгүй иргэдийг малын гаралтай түүхий эд боловсруулах, хүнсний ногоо тариалахад тоног төхөөрөмжийн дэмжлэг үзүүлэн, нийтийг хамарсан ажлын хүрээнд иргэдийг түр ажлын байраар хангана</t>
  </si>
  <si>
    <t xml:space="preserve">2.3.4. Хөгжлийн бэрхшээлтэй иргэдийн хөдөлмөр эрхлэх боломж, нөхцөлийг нэмэгдүүлэхэд дэмжлэг үзүүлнэ. </t>
  </si>
  <si>
    <t>Хувиараа хөдөлмөр эрхэлдэг хөгжлийн бэрхшээлтэй иргэдийн хөдөлмөр эрхлэлтийг дэмжиж, хөдөлмөр эрхлэх орон байраар хангах, санхүүгийн дэмжлэг олгоно.</t>
  </si>
  <si>
    <t xml:space="preserve">Залуучуудыг мэргэжил сургалтын төв, мэргэшил олгох сургалтад хамруулан  мэргэжилтэй ажиллах хүчин бэлтгэх замаар хөдөлмөр эрхлэлтийг нэмэгдүүлнэ.  </t>
  </si>
  <si>
    <t>2.3.6. Аймаг, сумын хөдөлмөрийн зах зээлийн онцлогт нийцсэн хөдөлмөр эрхлэлтийн хөтөлбөр хэрэгжүүлж, ажилгүйдлийг бууруулна.</t>
  </si>
  <si>
    <t>Газар тариаланг дэмжих цогц үйл ажиллагаа хэрэгжүүлж, хөдөлмөр эрхлэлтийг нэмэгдүүлнэ.</t>
  </si>
  <si>
    <t>Үндэсний хэмжээний томоохон бүтээн байгуулалт, төслүүдэд хөдөлмөрийн насны иргэдийг оролцуулах ажлыг нэгдсэн удирдлага, зохион байгуулалттай хэрэгжүүлж, ажилгүйдлийг бууруулна.</t>
  </si>
  <si>
    <t xml:space="preserve">2.3.7. Хөдөлмөр эрхлэлтийг дэмжих сангаас дэмжлэг туслалцаа авсан иргэд болон аж ахуйн нэгж байгууллагуудын үйлдвэрлэсэн бараа бүтээгдэхүүнийг борлуулахад дэмжлэг үзүүлнэ. </t>
  </si>
  <si>
    <t>Бараа бүтээгдэхүүн борлуулах борлуулалтын төв ажиллуулна.</t>
  </si>
  <si>
    <t>Хөдөлмөрийн зах зээлийн мэдээллийн санг бүрдүүлэх,  цахимжуулах  арга хэмжээ авна.</t>
  </si>
  <si>
    <t xml:space="preserve">Шинээр ажилд орсон хүмүүст хөдөлмөрийн харилцаа, соёл, хандлагын зөв төлөвшил бий болгоход чиглэсэн ажил олгогчдын үйл ажиллагааг хэвшил болгоно.   </t>
  </si>
  <si>
    <t>Хөдөлмөр эрхлэх нийгмийн хандлага, соёлыг бий болгох соён гэгээрүүлэх үйл ажиллагааг зохион байгуулна</t>
  </si>
  <si>
    <t xml:space="preserve">2.4.1. Иргэдийг нийтийн биеийн тамираар хичээллэхэд дэмжлэг үзүүлж, хөдөлгөөний дутагдлаас сэргийлнэ. </t>
  </si>
  <si>
    <t>Нийтийг хамарсан спортын арга хэмжээг иргэдийн насны бүлэгт тохируулан зохион байгуулахад дэмжлэг үзүүлнэ.</t>
  </si>
  <si>
    <t>Хөдөлгөөний хомсдолоос сэргийлэх зорилгоор аймгийн хэмжээнд байгууллага, олон нийтийг хамарсан дасгал, хөдөлгөөнийг тогтмол зохион байгуулж хэвшүүлнэ.</t>
  </si>
  <si>
    <t>2.4.2. Тамирчдын бэлтгэл сургуулилалт хийх орчин, нөхцөлийг бүрдүүлнэ.</t>
  </si>
  <si>
    <t xml:space="preserve"> Иргэдэд үйлчлэх спортын зориулалтын стандарт талбай, барилга байгууламжийг барина.</t>
  </si>
  <si>
    <t xml:space="preserve">2.4.3. Аймгийн хэмжээнд спортыг хөгжүүлж, тамирчдын амжилтыг ахиулна. </t>
  </si>
  <si>
    <t>Өсвөр үеийн аймгийн шигшээ багийг байгуулж, дэмжлэг үзүүлнэ.</t>
  </si>
  <si>
    <t>Олон улс, улсын чанартай уралдаан тэмцээнд оролцох тамирчдын замын зардалд дэмжлэг үзүүлнэ.</t>
  </si>
  <si>
    <t>Биеийн тамир, спортыг хөгжүүлэх аймгийн дэд хөтөлбөрийн хэрэгжилтийг хангаж ажиллана.</t>
  </si>
  <si>
    <t xml:space="preserve">2.5.1. Хүүхэд, залуучуудыг хөгжүүлэх, чөлөөт цагаа зөв боловсон өнгөрүүлэх таатай орчин бүрдүүлнэ </t>
  </si>
  <si>
    <t>2.5.2. Гэр бүл, хүүхэд, залуучуудын хөгжлийг бодлогоор дэмжинэ.</t>
  </si>
  <si>
    <t xml:space="preserve">"Гэр бүлийн хөгжлийг дэмжих" аймгийн дэд хөтөлбөрийг  хэрэгжүүлнэ.  </t>
  </si>
  <si>
    <t>Хүүхэд, залуучуудын оюун санааны хөгжлийг дээшлүүлэн, соён гэгээрүүлж, эх оронч үзэл, зөв хандлагатай болгох арга хэмжээ зохион байгуулна.</t>
  </si>
  <si>
    <t>Сургууль, цэцэрлэгийн орчныг хөгжлийн бэрхшээлтэй хүүхдийн хэрэгцээнд тулгуурлан засаж сайжруулна.</t>
  </si>
  <si>
    <t xml:space="preserve">2.5.5. Гэр бүлийн хүчирхийллийн нөхцөл байдалд дүгнэлт хийж, хүчирхийллийг бууруулна. </t>
  </si>
  <si>
    <t>"Аз жаргалтай гэр бүл" аяныг аймгийн хэмжээнд өрнүүлнэ.</t>
  </si>
  <si>
    <t>Гэрч, хохирогчийг хамгаалах нэг цэгийн үйлчилгээний төвийг хариуцсан нийгмийн ажилтан, сэтгэл зүйчтэй болгоно.</t>
  </si>
  <si>
    <t>Сумдын Хүүхэд хамгааллын хамтарсан багийн  үйл ажиллагааны тайланг жил бүр аймгийн Засаг даргын зөвлөлөөр хэлэлцэн дүгнэлт хийж, зөвлөмж хүргүүлэн хэрэгжилтийг хангуулна.</t>
  </si>
  <si>
    <t>2.5.6. Төрийн бус байгууллагын үйл ажиллагааг дэмжиж, хамтран ажиллана.</t>
  </si>
  <si>
    <t>Аймгийн ахмад, хөгжлийн бэрхшээлтэй иргэд, эмэгтэйчүүд, залуучуудын чуулга уулзалт, зөвлөгөөн зохион байгуулах, "Гэр бүлийн өдөр”, “Аавуудын өдөр”, “Охидын өдөр”, “Ахмадын өдөр”-ийг  тэмдэглэхийг хэвшүүлж,  төрийн бус байгууллагуудын үйл ажиллагаанд дэмжлэг үзүүлж, хамтарч ажиллана.</t>
  </si>
  <si>
    <t>Төрийн зарим чиг үүргийг төрийн бус байгууллагаар гүйцэтгүүлэхэд дэмжлэг үзүүлнэ.</t>
  </si>
  <si>
    <t>Төр, улаан загалмайн хамтын ажиллагааг бэхжүүлж, сайн дурын авлагагүй цусны донорын хөдөлгөөн өрнүүлэх, орон нутгийн хэмжээнд аюулгүй цус цусан бүтээгдэхүүний нөөц бүрдүүлэх, сургалт, сурталчилгааны ажлыг тогтмол зохион байгуулахад дэмжлэг үзүүлнэ.</t>
  </si>
  <si>
    <t>2.6.1. Түүх, уламжлал, өв соёл, зан заншил, соёл, урлагийн бүтээлийг хөгжүүлэн,  тогтвортой хөгжлийг  хангаж, сурталчилна.</t>
  </si>
  <si>
    <t>Үндэсний хэмжээнд хэрэгжиж буй хөтөлбөрүүдийг  хэрэгжүүлэхэд дэмжлэг үзүүлэн хэрэгжилтийг хангуулна</t>
  </si>
  <si>
    <t>Цахим соёлын арга хэмжээг орон нутагт зохион байгуулна.</t>
  </si>
  <si>
    <t xml:space="preserve">Угсаатны өв, соёлыг сурталчлах “Алтайн нүүдэлчдийн баяр” эвент арга хэмжээг тогтмол зохион байгуулна. </t>
  </si>
  <si>
    <t>Аймгийг сурталчлах "Баян-Өлгийн хөгжил, дэвшил" өдөрлөгийг  Улаанбаатар хотод  зохион байгуулна.</t>
  </si>
  <si>
    <t>Бүргэдийн баярт  гадаад орнуудын бүргэдчдийг оролцуулан олон улсын хэмжээнд сурталчилна.</t>
  </si>
  <si>
    <t>Аймагт уламжлал болгон бүх ард түмний урлагийн их наадам зохион байгуулна.</t>
  </si>
  <si>
    <t xml:space="preserve">2.6.2. Музейн дэглэлтийг боловсронгуй болгож, сан хөмрөгийг баяжуулан, улсын жишигт нийцүүлэн хөгжүүлэх бодлого барьж ажиллана.  </t>
  </si>
  <si>
    <t>"Цахим номын сан" нэвтрүүлнэ.</t>
  </si>
  <si>
    <t>Номын сангийн  Lib-4U цогц программыг шинэчилнэ.</t>
  </si>
  <si>
    <t xml:space="preserve">Байгууллага болгон номын сантай болно.       </t>
  </si>
  <si>
    <t>Урсгал төсвийг зориулалтын дагуу зарцуулах, сахилга бат, хяналт, хариуцлагыг  сайжруулна.</t>
  </si>
  <si>
    <t>3.1.2. Төсвийн төлөвлөлт, зарцуулалтын  ил тод байдлыг хангаж ажиллана.</t>
  </si>
  <si>
    <t>Аймаг, сумдын Иргэдийн төлөөлөгчдийн хурлаас баталсан төсвийг олон нийтийн хэвлэл, мэдээллийн  хэрэгслээр иргэдэд танилцуулна.</t>
  </si>
  <si>
    <t>Татварын үйл ажиллагааг цахим хэлбэрт  бүрэн шилжүүлнэ.</t>
  </si>
  <si>
    <t xml:space="preserve">3.1.4. Татвар төлөгчдэд хурдан шуурхай үйлчилгээ үзүүлэх таатай орчныг бүрдүүлнэ. </t>
  </si>
  <si>
    <t>Сум орон нутгийн төсвийн орлогыг нэмэгдүүлэх ажлын хүрээнд сум хариуцсан байцаагчдыг мотоциклтэй болгож, ажлын үр дүнгээр урамшуулал олгох механизмийг бүрдүүлнэ.</t>
  </si>
  <si>
    <t xml:space="preserve">3.1.5. Нийгмийн даатгалын хамрагдалтыг эдийн засгийн идэвхтэй хүн амын 45 хувьд хүргэнэ. </t>
  </si>
  <si>
    <t>Малчид, хувиараа хөдөлмөр эрхлэгчдийг нийгмийн даатгалын сайн дурын даатгалд хамруулах ажлыг жил бүр нэмэгдүүлнэ.</t>
  </si>
  <si>
    <t>Татварын албанд бүртгэлтэй, идэвхтэй үйл ажиллагаа явуулж байгаа аж ахуйн нэгж байгууллагуудыг нийгмийн даатгалд бүрэн хамруулна.</t>
  </si>
  <si>
    <t xml:space="preserve">3.1.7. Хүн ам, өрхийн мэдээллийн сангийн баяжилтыг төрийн бусад мэдээллийн сантай уялдуулан сайжруулна.  </t>
  </si>
  <si>
    <t>Хүн ам, өрхийн мэдээллийн нэгдсэн онлайн цахим санг төрийн бусад мэдээллийн сантай тулгаж, зөрүүг арилгах, шийдвэр гаргахад бүрэн ашиглах арга хэмжээ авна.</t>
  </si>
  <si>
    <t>Хүн амын ердийн хөдөлгөөний өөрчлөлтийн мэдээллийг засаг захиргааны анхан шатны нэгж багаас сар, улирал тутам онлайн нэгдсэн цахим санд оруулах ажлыг зохион байгуулж хэрэгжүүлнэ.</t>
  </si>
  <si>
    <t>Статистикийн мэдээллийн нэгдсэн сангийн /www.1212.mn/ веб сайтын ашиглалтыг сайжруулах, багийн түвшингийн үзүүлэлтийг нэмж оруулах арга хэмжээ авна.</t>
  </si>
  <si>
    <t xml:space="preserve">Аймгийн хэмжээнд уул, уурхайн чиглэлээр үйл ажиллагаа явуулж байгаа компаниудыг хуулийн хүрээнд бодлогоор дэмжиж, хяналт тавьж, хамтран ажиллана. </t>
  </si>
  <si>
    <t xml:space="preserve">3.3.1. Хүнсний аюулгүй байдлыг хангуулж, стандартыг мөрдүүлнэ. </t>
  </si>
  <si>
    <t xml:space="preserve">Улсын төсвийн хөрөнгө оруулалтаар баригдсан битүү захыг хүнсний худалдааны зориулалтаар ашиглуулах боломжийг бүрдүүлнэ. </t>
  </si>
  <si>
    <t xml:space="preserve"> Худалдаа, нийтийн хоолны  газруудад стандартыг мөрдүүлэх, хэрэглэгчдийн эрх ашгийг хамгаалах, сургалт сурталчилгааны ажлыг тогтмол зохион байгуулна.</t>
  </si>
  <si>
    <t>Сургууль, цэцэрлэгийн тогооч нарыг сургаж, хүүхдүүдийг чанартай аминдэмээр баялаг хоол хүнсээр хангана.</t>
  </si>
  <si>
    <t>Хүнсний  үйлдвэр эрхлэгчдийг бизнес хөгжүүлэх сургалт, туршлага судлах арга хэмжээнд хамруулахад дэмжлэг үзүүлнэ.</t>
  </si>
  <si>
    <t>Хүнсний аюулгүй байдлын бүртгэл мэдээллийн нэгдсэн цахим сантай болгоно.</t>
  </si>
  <si>
    <t>Дотоодын хүнсний бүтээгдэхүүний нэр төрлийг  олшруулж,  мах, сүү, төмс, хүнсний ногооны хэрэгцээг дотоодын үйлдвэрлэлээр  хангана.</t>
  </si>
  <si>
    <t xml:space="preserve">3.3.4. Бичил, жижиг, дунд үйлдвэрийн чадавхийг бэхжүүлэн, түүхий эдийн нөөцөд тулгуурлан орон нутгийн онцлогт тохирсон, эдийн засгийн өсөлтийг дэмжих үйлдвэрлэлийг хөгжүүлнэ. </t>
  </si>
  <si>
    <t>"Нэг сум-нэг брэнд" хөдөлгөөнийг өрнүүлж, аймгийн брэнд бүтээгдэхүүний төрлийг нэмэгдүүлнэ.</t>
  </si>
  <si>
    <t>Жижиг,  дунд үйлдвэр эрхлэгчдийн үйлдвэрлэсэн бүтээгдэхүүний үзэсгэлэн худалдааг жил бүр тогтмол зохион байгуулах, гадаад, дотоодод зохион байгуулагдах үзэсгэлэн худалдаанд оролцуулах боломжоор хангана.</t>
  </si>
  <si>
    <t>Бичил, жижиг, дунд үйлдвэрийг  хөгжүүлэх дэд хөтөлбөр боловсруулан хэрэгжүүлнэ.</t>
  </si>
  <si>
    <t>Орон нутгийн нөөц бололцоонд тулгуурлан түүхий эд бэлтгэн нийлүүлэх, боловсруулах иргэн, аж ахуйн нэгжүүдэд санхүүгийн дэмжлэг олгоно.</t>
  </si>
  <si>
    <t>Тариалангийн аж ахуйн нэгжүүдэд өөрийн үйлдвэрлэлийн хэмжээ, төрөлд нийцсэн техникийг бага хүүтэй, урт хугацаатай лизингээр нийлүүлэхэд дэмжлэг үзүүлнэ.</t>
  </si>
  <si>
    <t>Тариалангийн талбайг хашаажуулах, ойн зурвас байгуулах, хөрсийг салхи, усны элэгдэл, эвдрэл, мал амьтны талхигдлаас хамгаалахад төр, хувийн хэвшлийн оролцоог нэмэгдүүлнэ.</t>
  </si>
  <si>
    <t>Тариалангийн газрын төлөв байдал, хөрсний үржил шим, элэгдэл, эвдрэлийн үзүүлэлтүүдийг шинэчлэн гаргана.</t>
  </si>
  <si>
    <t>Хүнсний ногоо дэд хөтөлбөрийн хэрэгжилтийг хангана</t>
  </si>
  <si>
    <t xml:space="preserve">3.3.6. Бэлчээрийн менежментийн тогтолцоог боловсронгуй болгон ашиглалт, хамгаалалтыг сайжруулна. </t>
  </si>
  <si>
    <t>Шинээр худаг гаргах, хуучин  худгийг сэргээн засварлах ажлыг үе шаттай хэрэгжүүлнэ.</t>
  </si>
  <si>
    <t>Бэлчээрт мониторинг хийж, даацыг тодорхойлох ажлыг жил бүр зохион байгуулна.</t>
  </si>
  <si>
    <t>Нутгийн малыг шилж сонгон Керей үүлдрийн хонь, уулын бор үүлдрийн ямааны цөм сүргээс хээлтүүлэгч бойжуулан худалдана.</t>
  </si>
  <si>
    <t>Бэлчээрийн болон эрчимжсэн мал аж ахуйг зохистой хослон хөгжүүлж, цэвэр эрлийз малын тоог нэмэгдүүлнэ.</t>
  </si>
  <si>
    <t xml:space="preserve">3.3.8. Малын генетик, нөөцийг бүртгэх, төлөв байдлыг үнэлэх, хамгаалах, судлан хөгжүүлэх үйл ажиллагааны тогтолцоо, төлөвшилтийг бүрдүүлж, мал  аж ахуйн бүтээгдэхүүний үйлдвэрлэлийг нэмэгдүүлэн, үндэсний үйлдвэрт бүтээгдэхүүнээ нийлүүлсэн малчид, тариаланчдад төрөөс урамшуулал олгоно. </t>
  </si>
  <si>
    <t>Хөдөө аж ахуйн бүтээгдэхүүний үйлдвэрлэлийг нэмэгдүүлж, үндэсний үйлдвэрт бүтээгдэхүүнээ нийлүүлсэн малчдыг урамшуулалд хамруулна.</t>
  </si>
  <si>
    <t>Малын үржүүлэг, технологийн ажил, үйлчилгээний чадавхыг сайжруулж, явуулын үйлчилгээг олон улсын жишигт хүргэнэ.</t>
  </si>
  <si>
    <t>Малын тэжээлийн үйлдвэрлэлийг нэмэгдүүлэхэд санаачлага гаргасан аж ахуйн нэгж, иргэдийг зээлийн бодлогоор дэмжинэ.</t>
  </si>
  <si>
    <t>Мал амьтны гоц халдварт, халдварт, зооноз өвчнөөс урьдчилан сэргийлэх, өвчнийг хяналтад авах ажлыг үр бүтээлтэй зохион байгуулна.</t>
  </si>
  <si>
    <t>Гоц халдварт өвчнөөс тайван байх нөхцөлийг хангаж, мал аж ахуйн гаралтай бүтээгдэхүүнийг экспортод гаргах боломжийг бүрдүүлнэ.</t>
  </si>
  <si>
    <t>3.3.10. Мал сүргийг эрүүлжүүлэх, бэлчээрийн болон хашаа хорооны эрүүл ахуйг сайжруулах, ариутгал, халдваргүйтгэлийн ажлыг чанартай зохион байгуулна.</t>
  </si>
  <si>
    <t>Сумдыг мал угаах суурин болон явуулын ваннтай болгоно.</t>
  </si>
  <si>
    <t>Мал эмнэлгийн ажил үйлчилгээнд шаардлагатай багаж хэрэгсэл, тоног төхөөрөмжөөр хангана.</t>
  </si>
  <si>
    <t>Аялал жуулчлалын зарим бүсийн эрчим хүчний асуудлыг шийдвэрлэнэ.</t>
  </si>
  <si>
    <t xml:space="preserve">Аялал жуулчлалын салбарыг сурталчлах, таниулах аялалын маршрут, шторк, гарын авлага материал боловсруулж, хэвлүүлэхэд санхүүгийн дэмжлэг үзүүлнэ. </t>
  </si>
  <si>
    <t>Аймгийн эрчим хүчний хэмнэлтийн дэд хөтөлбөрийн биелэлтийг хангаж, дэмжлэг үзүүлнэ.</t>
  </si>
  <si>
    <t>Аймгийн төвд шинээр байгуулагдсан гэр хорооллын айл өрхүүдийг цахилгаан эрчим хүчээр  хангана.</t>
  </si>
  <si>
    <t>Зарим сумдын багуудыг цахилгаан дамжуулах агаарын шугамд холбоно.</t>
  </si>
  <si>
    <t>Аймгийн төвийг цахилгаанаар хангах аваарын дизель генератортай болгоно.</t>
  </si>
  <si>
    <t>Цахилгаан ашиглалтын шөнийн ялгавартай тоолуурыг нэвтрүүлнэ</t>
  </si>
  <si>
    <t>3.5.3. Аймгийн дулаан хангамжийн чанар хүртээмжийг  дээшлүүлж,  ард иргэдийн ая тухтай амьдрах нөхцөлийг сайжруулна.</t>
  </si>
  <si>
    <t>Айл өрхүүдэд эко бүрэн автомат халаалтын зуух тавих, сайжруулсан шахмал түлшний үйлдвэрийг барьж ашиглалтад оруулахад хувийн хэвшилд дэмжлэг үзүүлэн агаарын бохирдлыг бууруулна.</t>
  </si>
  <si>
    <t>Хот хоорондын чиглэлийн Шар нуурын постыг ашиглалтад оруулна /пүү тавих/.</t>
  </si>
  <si>
    <t>Хот хоорондын ачаа тээврийн хэрэгслүүдийг ухаалаг системд холбоно.</t>
  </si>
  <si>
    <t xml:space="preserve">3.6.2. Улсын болон орон нутгийн чанартай зам болон хот суурин газрын авто зам, явган хүний зам, гэрэлтүүлэг зэрэг замын иж бүрдлийг үе шаттайгаар хэрэгжүүлж, байгаль орчинд ээлтэй, эрэлтэд нийцсэн тогтвортой, хүртээмжтэй, аюулгүй тээврийн үйлчилгээг хөгжүүлнэ.  </t>
  </si>
  <si>
    <t>Цагааннуур тосгоноос улсын хил хүртэлх 25.8 км  хатуу хучилттай авто замыг ашиглалтад оруулна.</t>
  </si>
  <si>
    <t xml:space="preserve"> "Нутгийн зам" хөтөлбөр хэрэгжүүлж,  зарим сумдад хатуу хучилттай авто зам тавих ажлыг эхлүүлнэ.</t>
  </si>
  <si>
    <t>Аймгийн төвийн  явган хүний замын аюулгүй байдлыг хангуулан стандарт шаардлагад нийцүүлэн бариулна.</t>
  </si>
  <si>
    <t>Аймгийн төвд стандартын шаардлага хангасан тохижилт, гэрэлтүүлэг бүхий авто зам тавина.</t>
  </si>
  <si>
    <t>Зарим сумдын төвүүдэд хатуу хучилттай авто зам тавина</t>
  </si>
  <si>
    <t>Сумдын орон нутгийн чанартай замуудыг сайжруулан засаж, стандартын шаардлага хангасан тэмдэг, тэмдэглэгээтэй болгоно.</t>
  </si>
  <si>
    <t>Өлгий сумын хаягийг шинэчлэх, Алтай, Толбо сумаас бусад сумдын гудамж, зам, талбай, үл хөдлөх, эд хөрөнгийн хаягийг "Хаягийн мэдээллийн сан"-гийн дагуу байршуулна.</t>
  </si>
  <si>
    <t>3.7.2. Газар ашиглалт, газрын мониторингийн байнгын ажиллагаатай хяналтын систем бий болгож, газрыг хамгаалах, нөхөн сэргээх тогтолцоог бүрдүүлнэ.</t>
  </si>
  <si>
    <t>Аймгийн хэмжээний газар ашиглалт, бэлчээрийн газрын мониторингийн байнгын ажиллагаатай хяналтын системийг бий болгоно.</t>
  </si>
  <si>
    <t>Эвдэрсэн газрыг нөхөн сэргээх, хяналт тавьж ажиллана.</t>
  </si>
  <si>
    <t>3.7.3. Аймгийн хэмжээний геодезийн сүлжээг шинэчлэн сайжруулж, нийт нутаг дэвсгэрийг бүх төрлийн масштабын байр зүйн зургаар бүрэн хангана.</t>
  </si>
  <si>
    <t>Цэнгэл сумын суурин газарт GNSS (GPS)-ийн байнгын ажиллагаатай суурин станц байгуулна.</t>
  </si>
  <si>
    <t>Аймгийн хэмжээнд устсан 106 ширхэг геодезийн байнгын цэг, тэмдэгтийг сэргээн засварлах ажлыг бүх сум хариуцан хэрэгжүүлнэ.</t>
  </si>
  <si>
    <t>Газрын үнэлгээний болон төлбөр, татварын системийг нэвтрүүлж, цахимаар  газрын үнийн мэдээ  цуглуулах, төлбөрийн лавлагаа, тооцоо нийлсэн актыг гарган авах ажлыг бүрдүүлнэ.</t>
  </si>
  <si>
    <t>3.7.5. Хүн амын нутагшилт, суурьшлын зохистой тогтолцоонд тулгуурлан бүсчилсэн хөгжлийн бодлого, бүс нутгийн оновчтой бүтэц, хөгжлийн ирээдүйтэй сууринг тодорхойлж, орон зайн төлөвлөлтийг хийнэ.</t>
  </si>
  <si>
    <t>Сумдын нутаг дэвсгэрийн хөгжлийн төлөвлөгөөг боловсруулна.</t>
  </si>
  <si>
    <t>Хот доторх насжилт нь дууссан нийтийн орон сууцны барилгыг буулгах, шинээр барих ажлыг аж ахуйн нэгжүүдтэй хамтарч шийдвэрлэнэ.</t>
  </si>
  <si>
    <t>Аймгийн төвийн цэвэрлэх байгууламжийг шинээр барих асуудлыг шийдвэрлүүлнэ.</t>
  </si>
  <si>
    <t>Азийн хөгжлийн банкны төслөөр Өлгий сумын 5,13-р багууд, Дэлүүн сумын төвийн гэр хорооллын дахин төлөвлөлтийг хийж эхлүүлнэ.</t>
  </si>
  <si>
    <t>3.7.8. Өлгий суманд оршин сууж буй иргэдийн цэвэр усны хангамжийг нэмэгдүүлэх ажлыг үе шаттай хэрэгжүүлнэ.</t>
  </si>
  <si>
    <t xml:space="preserve">3.7.9. Сумдын төвийг эмх цэгцтэй, алсын хараатай, төлөвлөгөөтэй хөгжүүлнэ. </t>
  </si>
  <si>
    <t>Сумдын хөгжлийн ерөнхий төлөвлөгөөг дэс дараатайгаар бүрэн боловсруулж дуусгана.</t>
  </si>
  <si>
    <t>Ундны усыг халдваргүйжүүлэх төхөөрөмжийн хүчин чадлыг нэмэгдүүлэх зорилгоор хоолны давснаас хлор гарган авах иж бүрэн төхөөрөмжтэй болгоно.</t>
  </si>
  <si>
    <t xml:space="preserve">3.8.1. Зарим сумдад олон сувагт телевиз үзэх нөхцөл бүрдүүлэн алслагдсан багуудад шилэн кабел татаж, интернет сүлжээнд холбоно. </t>
  </si>
  <si>
    <t>Зарим сумдад олон сувагт телевиз үзэх нөхцөл бүрдүүлнэ</t>
  </si>
  <si>
    <t>Сум, суурин газар болон аялал жуулчлалын бүс нутгийг шилэн кабелд холбоно</t>
  </si>
  <si>
    <t>AH-4 Баруун бүсийн босоо тэнхлэгийн зам дагуу Хашаатын даваанаас Цагааннуур боомт хүртэл үүрэн холбооны сүлжээтэй болгох арга хэмжээ авна.</t>
  </si>
  <si>
    <t>Стандарт, хэмжил зүйн эталон болон бусад тоног төхөөрөмжийг шинэчилнэ.</t>
  </si>
  <si>
    <t>4.1.1. Аймгийн стратеги хөгжлийн загварыг боловсруулж, хэрэгжүүлнэ.</t>
  </si>
  <si>
    <t>4.1.2. Засаглалын бодлого, шийдвэрийн хэрэгжилтэд тавих хяналтыг сайжруулж, иргэдэд шуурхай хүргэх, сурталчлах, хэрэгжүүлэх ажлыг зохион байгуулна.</t>
  </si>
  <si>
    <t>Хууль тогтоомж, тогтоол шийдвэр, бодлогын баримт бичгийн хэрэгжилтийг зохион байгуулах, гүйцэтгэлд нь хяналт тавьж, үр дүнг тооцно.</t>
  </si>
  <si>
    <t>Орон нутгийн хөгжлийн бодлого, үйл ажиллагаанд, иргэд, олон нийт, хувийн хэвшлийн оролцоог бүрэн хангасан, нээлттэй засаглалыг нэвтрүүлнэ.</t>
  </si>
  <si>
    <t>Аймгийн Засаг даргын Тамгын газар, аймгийн Засаг даргын эрхлэх асуудлын хүрээний агентлагуудад чанарын удирдлагын тогтолцооны олон улсын ISO стандартыг нэвтрүүлнэ.</t>
  </si>
  <si>
    <t xml:space="preserve">Худалдан  авах үйл ажиллагааны  сонгон шалгаруулалт,  тендер үнэлэх үйл ажиллагааны ил тод байдлыг хангах тоног төхөөрөмж бүхий өрөө тасалгаатай болгоно. </t>
  </si>
  <si>
    <t>Төрийн байгууллагуудын цахим хуудсыг шинэчлэх, ашиглалтыг сайжруулан мэдээллийн ил тод байдлыг хангана.</t>
  </si>
  <si>
    <t>Төрийн байгууллагад хандсан иргэдийн өргөдөл, санал, гомдлын үйл ажиллагааг цахимжуулах, шийдвэрлэлтийг хуулийн хугацаанд нь хэрэгжүүлнэ.</t>
  </si>
  <si>
    <t>Төрийн бодлого, шийдвэрийг тухай бүр хэвлэл мэдээллийн хэрэгсэл, цахим  хэлбэрээр тогтмол мэдээлж, сурталчилна</t>
  </si>
  <si>
    <t>Аймгийн Засаг даргын Тамгын газрын дэргэдэх Төрийн үйлчилгээний нэгдсэн төвийн үйл ажиллагааг идэвхжүүлнэ.</t>
  </si>
  <si>
    <t xml:space="preserve">Үндэсний цахим үйлчилгээ “E-Mongolia” программыг аймгийн хэмжээнд бүрэн нэвтрүүлж, захиргааны байгууллагаас олгодог зөвшөөрөл, тодорхойлолтыг бүрэн цахимжуулна.
</t>
  </si>
  <si>
    <t>Аймгийн хэмжээнд хүний нөөцийн суурь судалгаа хийж, судалгаанд суурилсан төрийн албан хаагчдын сургалт, хөгжлийн бодлого боловсруулж, хэрэгжүүлнэ.</t>
  </si>
  <si>
    <t>Төрийн албан хаагчдын мэдлэг чадвар, гүйцэтгэлийн түвшинг үнэлж, танхимын болон онлайн сургалтад үе шаттайгаар хамруулна.</t>
  </si>
  <si>
    <t>4.2.2. Төрийн албан хаагчийг авлига, хээл хахууль, гэмт хэрэг үйлдэхээс урьдчилан сэргийлэх арга хэмжээ авна.</t>
  </si>
  <si>
    <t xml:space="preserve">4.2.3. Чадахуйн зарчимд суурилсан төрийн албаны хүний нөөцийг бүрдүүлнэ. </t>
  </si>
  <si>
    <t>Төрийн албаны хүний нөөцийн аудитыг тогтмол хийх,  хүний нөөцийн төлөвлөлтийг бодитой хэрэгжүүлж, төрийн байгууллагад дутагдалтай байгаа боловсон хүчнийг бэлтгэх ажлыг үе шаттай зохион байгуулна.</t>
  </si>
  <si>
    <t>Төрийн албаны ерөнхий болон тусгай шалгалт, төрийн үйлчилгээний байгууллагын төсвийн шууд захирагчийн сонгон шалгаруулалтыг хууль журмын хүрээнд ил тод нээлттэй, иргэдийн хяналттай зохион байгуулж, чадахуйн зарчмын хүрээнд томилгоо хийнэ.</t>
  </si>
  <si>
    <t>Төрийн албаны ерөнхий болон тусгай шалгалт зохион байгуулах танхим байгуулж, техник тоног төхөөрөмжөөр хангана.</t>
  </si>
  <si>
    <t>4.2.4. Төрийн албан хаагчдын ажиллах орчин, нийгмийн баталгааг хангана.</t>
  </si>
  <si>
    <t>Тангараг өргүүлэх, зэрэг дэв шинээр олгуулах, зэрэг дэвийг ахиулах болон бусад нэмэгдэл олгох ажлыг холбогдох журмын дагуу зохион байгуулна.</t>
  </si>
  <si>
    <t>4.2.5. Төрийн албаны хүний нөөцийн удирдлагын мэдээллийн санг баяжуулна.</t>
  </si>
  <si>
    <t>Төрийн албаны хүний нөөцийн удирдлагын мэдээллийн санг цалингийн нэгдсэн системтэй холбож, орон тоо, цалин хөлсний зардлын төлөвлөлт, хэрэгжилт, хяналтыг сайжруулна.</t>
  </si>
  <si>
    <t>4.2.6. Бүх нийтэд хүний эрх, жендэрийн боловсрол олгох, жендэрийн тэгш байдлыг хангах бодлого баримтална.</t>
  </si>
  <si>
    <t>Шийдвэр гаргах түвшинд жендэрийн тэгш байдал, эмэгтэйчүүдийн оролцоог нэмэгдүүлэх,  төрийн болон төрийн бус байгууллагуудтай хамтарч сургалт, зөвлөгөөн зохион байгуулж олон нийтийн ойлголт, хандлагыг өөрчлөх нөлөөллийн ажлыг хийнэ.</t>
  </si>
  <si>
    <t>4.2.7. Төрийн байгууллагуудын ажлын үр дүнг дээшлүүлнэ.</t>
  </si>
  <si>
    <t xml:space="preserve">Төрийн захиргааны байгууллагуудыг хяналт-шинжилгээ, үнэлгээний ажлын арга зүйгээр хангаж ажиллана.  </t>
  </si>
  <si>
    <t>Хяналт-шинжилгээ, үнэлгээнд сум, агентлагуудыг бүрэн хамруулж,  ажлын цар хүрээ, үр өгөөжийг нэмэгдүүлэн дотоод аудитын үйл ажиллагааг эрчимжүүлнэ.</t>
  </si>
  <si>
    <t>Гадаадын өндөр хөгжилтэй орнуудад чадварлаг боловсон хүчин бэлтгэх боломжийг нэмэгдүүлнэ.</t>
  </si>
  <si>
    <t>4.3.1. Хууль, эрх зүйн сургалт, мэдээллийн ажлын үр нөлөө хүртээмжийн чанарыг сайжруулна.</t>
  </si>
  <si>
    <t>Эрх зүйн сургалт, сурталчилгааг орон нутгийн захиргааны байгууллагуудтай хамтран хэрэгжүүлэхэд дэмжлэг үзүүлнэ.</t>
  </si>
  <si>
    <t>Тоног төхөөрөмж, техник хэрэгслээр хангана.</t>
  </si>
  <si>
    <t xml:space="preserve">4.3.3. Гэмт хэрэг, зөрчлөөс урьдчилан сэргийлэх, илрүүлэх, таслан зогсоох арга хэмжээг авч, гэмт хэрэг, зөрчлийн гаралтыг бууруулж, нийтийн хэв журам, аюулгүй байдлыг хангана.  </t>
  </si>
  <si>
    <t>Хүүхдийг аливаа гэмт хэрэгт өртөх, үйлдэхээс урьдчилан сэргийлэх ажлыг тогтмол зохион байгуулахад дэмжлэг үзүүлнэ.</t>
  </si>
  <si>
    <t>Малын хулгайн гэмт хэрэгтэй тэмцэх ажлыг эрчимжүүлнэ</t>
  </si>
  <si>
    <t>"Архидалтгүй Баян-Өлгий" хөтөлбөрийг батлуулах, аймгийн хэмжээнд согтуугаар үйлдэгдэж буй гэмт хэрэг, зөрчлийг бууруулах, архины хэрэглээг багасгах, хорт зуршлыг арилгах  арга хэмжээ авна.</t>
  </si>
  <si>
    <t>4.3.4. Хууль, хяналтын байгууллагын үйл ажиллагаанд дэмжлэг үзүүлж, алба хаагчдын ажиллах орчин, нийгмийн баталгааг хангана.</t>
  </si>
  <si>
    <t>Цагдаагийн газар болон сум, тосгон дахь хэсгийн төлөөлөгч, цагдаа нарыг унаагаар хангана.</t>
  </si>
  <si>
    <t xml:space="preserve"> Шүүхийн шийдвэр гүйцэтгэх газрыг камержуулахад дэмжлэг үзүүлнэ.</t>
  </si>
  <si>
    <t>Шүүхийн шинжилгээний албыг орчин үеийн тоног төхөөрөмжөөр хангана.</t>
  </si>
  <si>
    <t>4.3.5. Нутаг дэвсгэрийн хэмжээнд гарсан аюулт үзэгдэл, ослын үед гамшгаас хамгаалах үйлчилгээг иргэдэд цаг алдалгүй шуурхай хүргэх, болзошгүй аюул, ослоос урьдчилан сэргийлэх, авран хамгаалах боломжийг  бүрдүүлнэ.</t>
  </si>
  <si>
    <t>Гамшгаас хамгаалах алба, мэргэжлийн ангиудын бэлтгэл, бэлэн байдлыг дээшлүүлж, техник хэрэгслийн чадавхыг нэмэгдүүлнэ.</t>
  </si>
  <si>
    <t>Хилийн ангиудыг шаардлагатай тоног төхөөрөмжөөр хангана.</t>
  </si>
  <si>
    <t xml:space="preserve">Аймгийн батлан хамгаалах газар, сумдын батлан хамгаалах товчоог дэлгэхэд шаардагдах материаллаг баазыг бэхжүүлж, бүх төрлийн сургалтыг зохион байгуулахад дэмжлэг үзүүлнэ. </t>
  </si>
  <si>
    <t>Ерөнхий боловсролын сургуулийн сурагчдын дунд Цэрэг-спортын “Дөл” цогцолбор тэмцээнийг зохион байгуулж, соён гэгээрүүлэх ажлыг хэрэгжүүлнэ.</t>
  </si>
  <si>
    <t xml:space="preserve">4.3.9. Орон нутгийн хамгаалалтын төлөвлөлт, түүний хэрэгжилтийг хангах, болзошгүй аюулын үед харилцан ажиллах бэлтгэлийг хангана. </t>
  </si>
  <si>
    <t xml:space="preserve">Орон нутгийн хамгаалалтын томилгоот нэгжийн сургалтыг зохион байгуулна. </t>
  </si>
  <si>
    <t xml:space="preserve">4.3.10. Цэргийн насны залуучуудын эрүүл мэндийг эрүүлжүүлэх талаар удирдлага зохион байгуулалтын арга хэмжээ авч хэрэгжүүлэн иргэн цэргийн харилцааг бэхжүүлнэ.  </t>
  </si>
  <si>
    <t>Цэргийн насны залуусыг эрүүлжүүлэхэд чиглэсэн арга хэмжээг холбогдох байгууллагатай хамтран зохион байгуулж, үр дүнг тооцно.</t>
  </si>
  <si>
    <t>Хугацаат цэргийн алба хааж буй дайчдын цэргийн албаны үйл ажиллагаатай танилцаж, тэдний ар гэрт дэмжлэг, туслалцаа үзүүлнэ.</t>
  </si>
  <si>
    <t>4.3.11. Батлан хамгаалах хууль тогтоомжийн биелэлтийг орон нутагт хангаж, Цэргийн анги /салбар/-ын үйл ажиллагаанд дэмжлэг үзүүлж, олон талт үүрэг гүйцэтгэх чадавхыг дээшлүүлнэ.</t>
  </si>
  <si>
    <t>Зэвсэгт хүчний ангиудыг тоног төхөөрөмж, техник хэрэгслээр хангана.</t>
  </si>
  <si>
    <t>Зэвсэгт хүчний ангиудын 150 хүүхдийн цэцэрлэгийн барилга барих газрын асуудлыг шийдвэрлэнэ.</t>
  </si>
  <si>
    <t>5.1.1. Орчны бохирдол, хөрс хамгаалах, газрын доройтлыг бууруулах бодлого хэрэгжүүлнэ.</t>
  </si>
  <si>
    <t>Аймаг болон сумын төвүүдийн бүх байгууллага, ААН-ийг стандартын шаардлага хангасан нэг загварын ангилан ялгах хогийн савтай болгох арга хэмжээ авна.</t>
  </si>
  <si>
    <t>Ахуйн хог хаягдлыг дахин боловсруулах үйлдвэр байгуулж, ашиглалтад оруулна.</t>
  </si>
  <si>
    <t>Айл, өрхийг стандартын шаардлага хангасан сайжруулсан түлшээр хангах, сайжруулсан түлшийг түгээх, тээвэрлэх, борлуулах үйл ажиллагааг зохион байгуулж ажиллана.</t>
  </si>
  <si>
    <t>Нийтийн эзэмшлийн гудамж талбайн ногоон байгууламж, цэцэрлэгжүүлэлтийн хэмжээг нэмэгдүүлж, арчлалт, хамгаалалтын менежментийн ажлыг сайжруулна.</t>
  </si>
  <si>
    <t>Аймгийн төвийн айл өрхүүдийг хашаандаа мод тарих, ногоон байгууламж байгуулах санал санаачлагыг дэмжиж ажиллана.</t>
  </si>
  <si>
    <t>5.1.4. Байгалийн унаган төрхөө хадгалсан газар нутгийг орон нутгийн тусгай хамгаалалтад авна.</t>
  </si>
  <si>
    <t>Тусгай хамгаалалттай газар нутгийн сүлжээг өргөтгөж, холбогдох мэдээллийн санд бүртгүүлэн баталгаажуулж, хамгаалалтыг сайжруулна.</t>
  </si>
  <si>
    <t>Усны тухай хуулийн дагуу 2022 онд аймгийн хэмжээний гадаргын усны тооллого хийнэ.</t>
  </si>
  <si>
    <t xml:space="preserve">5.1.5. Ойн нөөц, биологийн төрөл зүйлийг хамгаалах, нөхөн сэргээх, ногоон байгууламжийн хэмжээг нэмэгдүүлэх арга хэмжээ авна.. </t>
  </si>
  <si>
    <t>Аймгийн ойн менежментийн төлөвлөгөөг батлуулна.</t>
  </si>
  <si>
    <t xml:space="preserve">Аймгийн хэмжээний ан, агнуурын менежментийн төлөвлөгөөг батлуулна. </t>
  </si>
  <si>
    <t xml:space="preserve">5.1.6. Байгаль орчин, хүний эрүүл мэндэд сөрөг нөлөөтэй үйлдвэрлэл, үйлчилгээ болон байгалийн нөөцийн хууль бус ашиглалтад тавих хяналтыг сайжруулна. </t>
  </si>
  <si>
    <t>Байгалийн нөөцийн хууль бус ашиглалтад тавих хяналтыг хууль хяналтын байгууллага, хамтрагч талуудын оролцоотойгоор хэрэгжүүлнэ.</t>
  </si>
  <si>
    <t>Хавар, намрын хуурайшилт ихтэй үед ой, хээрийн түймэр гарахаас урьдчилан сэргийлэх сурталчилгааг мэдээллийн бүхий л хэрэгслээр ард иргэдэд хүргэнэ.</t>
  </si>
  <si>
    <t>ЗУРГАА. СУМ, ОРОН НУТГИЙН ХӨГЖЛИЙН БОДЛОГО</t>
  </si>
  <si>
    <t>Аймгийн төвд усан бассейн барих ажлыг судлан хэрэгжүүлнэ.</t>
  </si>
  <si>
    <t>Унадаг дугуй, гүйлтийн, явган хүний зам барьж байгуулна.</t>
  </si>
  <si>
    <t>6.2.1. Төрийн захиргааны байгууллагуудыг зориулалтын байртай болгож, ажиллах орчин, нөхцөлийг сайжруулна</t>
  </si>
  <si>
    <t>Аймгийн Нутгийн удирдлагын ордны зураг төсвийг хийлгэж, барилгын ажлыг эхлүүлнэ.</t>
  </si>
  <si>
    <t>Зарим сумдын Засаг даргын Тамгын газрын барилгыг шинээр барина.</t>
  </si>
  <si>
    <t>Төвлөрсөн халаалтад холбогдсон сумдыг автомашины дулаан гаражтай болгож, байнгын бэлэн байдлыг хангана.</t>
  </si>
  <si>
    <t xml:space="preserve"> Сум тус бүрийг хог хаягдлын нэгдсэн отвалтай болгож, хогны менежментийг сайжруулна.</t>
  </si>
  <si>
    <t xml:space="preserve">6.2.2. Эрүүл мэндийн байгууллагуудын барилга байгууламж, дэд бүтцийг сайжруулан стандарт, чанарын шаардлага хангасан тэгш хүртээмжтэй, чанартай үйлчилгээг үзүүлэх орчин бүрдүүлнэ.  </t>
  </si>
  <si>
    <t>Аймгийн нэгдсэн эмнэлгийн шинэ барилгыг ашиглалтад оруулж, олон улсын стандарт шаардлага хангасан оношлогооны аппарат, тоног төхөөрөмжтэй болгож, иргэд орон нутагтаа эрүүл мэндийн үйлчилгээ бүрэн авах нөхцөлийг бүрдүүлнэ.</t>
  </si>
  <si>
    <t>6.2.3. Боловсролын байгууллагуудын барилга байгууламж, дэд бүтцийг сайжруулан стандарт, чанарын шаардлага хангасан барилга барих, засварлах, шаардлагатай сургалтын тоног төхөөрөмжөөр хангана.</t>
  </si>
  <si>
    <t>Шаардлагатай тавилга, эд хогшил, тоног төхөөрөмжөөр үе шаттайгаар хангаж, тоглоомын талбайтай болгох асуудлыг шийдвэрлэнэ.</t>
  </si>
  <si>
    <t xml:space="preserve">6.2.4. Соёлын байгууллагуудын барилга байгууламж, дэд бүтцийг сайжруулан стандарт, чанарын шаардлага хангасан тэгш хүртээмжтэй, чанартай үйлчилгээ үзүүлэх орчин бүрдүүлнэ.  </t>
  </si>
  <si>
    <t>Соёлын байгууллагуудыг хөгжмийн зэмсэг, уран бүтээлчдийн хувцас, шаардлагатай тавилга, эд хогшил, тоног төхөөрөмжөөр үе шаттайгаар хангана.</t>
  </si>
  <si>
    <t>Орон нутгийн олон нийтийн радио телевизийн албыг тоног төхөөрөмжөөр хангана.</t>
  </si>
  <si>
    <t xml:space="preserve">"Сургуулийн хөгжил, шинэчлэл"  дэд хөтөлбөр боловсруулан хэрэгжүүлнэ. </t>
  </si>
  <si>
    <t>Иргэд, аж ахуйн нэгжүүдтэй гэрээ байгуулан ашиглаж эхэлнэ.</t>
  </si>
  <si>
    <t>100 % ашиглана.</t>
  </si>
  <si>
    <t>3.3.3. Аймгийн хүнс, хөдөө аж ахуйн стратеги, хөгжлийн загварыг шинээр бий болгоно.</t>
  </si>
  <si>
    <t>Аймгийн хүнс, хөдөө аж ахуйн стратеги хөгжлийн загварыг боловсруулж, ерөнхий төлөвлөлт,  удирдлагын  шийдвэр гаргалтыг дэмжих хэрэгсэл болгон ашиглана.</t>
  </si>
  <si>
    <t>ОНТөсөв</t>
  </si>
  <si>
    <t>Бэлчээрийн ургамалд хөнөөл учруулж буй царцаатай химийн аргаар тэмцэх арга хэмжээ авна.</t>
  </si>
  <si>
    <t>Хөрөнгө оруулалт хийгдэхгүй байгаа.</t>
  </si>
  <si>
    <t>Үйлчилгээний чанар сайжирсан байна.</t>
  </si>
  <si>
    <t>Үйлчилгээний чанар сайжирч хэрэглэгчдийн сэтгэл ханамж өсөн нэмэгдсэн байна.</t>
  </si>
  <si>
    <t>Хөнгөлөлттэй зээлээр усалгааны тоног төхөөрөмж нийлүүлсэн.</t>
  </si>
  <si>
    <t>Төсөл хөтөлбөр, хөнгөлөлттэй зээлд хамрагдсан аж ахуйн нэгжийн тоо өсөн нэмэгдсэн байна.</t>
  </si>
  <si>
    <t>суурин, явуулын ваннгүй</t>
  </si>
  <si>
    <t>“Англи хэлтэй Өлгийчүүд” хөтөлбөр хэрэгжүүлж, залуучуудад хэлний мэдлэгээр дамжуулан бие даан хөгжих боломжийг бүрдүүлнэ.</t>
  </si>
  <si>
    <t>Сумдын цэцэрлэг, сургууль, дотуур байрыг орчин үеийн ариун цэврийн байгууламжтай болгож, бохирын автомашинаар хангана.</t>
  </si>
  <si>
    <t>Эрүүл мэндийн байгууллагуудыг зайлшгүй шаардлагатай тоног төхөөрөмжөөр хангана.</t>
  </si>
  <si>
    <t>Өлгий сумын багуудад цэвэр усны шугам шинээр татаж, иргэдийн цэвэр усны хангамжийг нэмэгдүүлэх ажлыг үе шаттай хэрэгжүүлнэ.</t>
  </si>
  <si>
    <t>3.7.6. Өлгий сумыг тогтвортой хөгжүүлж, иргэдийн аюулгүй байдлыг хангах орчныг бүрдүүлнэ.</t>
  </si>
  <si>
    <t>Өлгий сумыг үерээс хамгаалах даланг барих ажлыг үргэлжлүүлнэ.</t>
  </si>
  <si>
    <t xml:space="preserve">Өлгий сумын төв хэсгийн хэсэгчилсэн Ерөнхий төлөвлөгөөг хийлгэнэ.   </t>
  </si>
  <si>
    <t>Өлгий сумын агаарын чанарыг сайжруулах бүсийг тогтоож, түүнд мөрдөх журмыг баталж, хэрэгжүүлнэ.</t>
  </si>
  <si>
    <t>5.1.3. Өлгий сумын ногоон байгууламжийг сайжруулах оновчтой менежментийг хэрэгжүүлнэ.</t>
  </si>
  <si>
    <t>6.1.2. Хог хаягдлыг цуглуулж, тээвэрлэх, төвлөрсөн цэгт булах, хог хаягдлын хэмжээг бууруулж, хөрсний бохирдлыг бууруулах, Өлгий сумын гэрэлтүүлэг, камержуулалт зэрэг дэд бүтцийн тохижилтын ажлыг сайжруулна.</t>
  </si>
  <si>
    <t>6.1.3. Өлгий хотын стандарт, норм, дүрмийг боловсруулж, мөрдүүлэх ажлыг судлан хэрэгжүүлнэ.</t>
  </si>
  <si>
    <t>Өлгий сумыг тойрон гарах олон улсын чанартай 19 км зам, Ховд голд хүнд даацын авто тээврийн  201 м төмөр бетон гүүрийг барьж ашиглалтад оруулна.</t>
  </si>
  <si>
    <t>Эко аялал жуулчлалын орчныг бүрдүүлэх, аялал жуулчлалын нэр бүхий газруудад отоглох, хоноглох цэг байгуулж, хяналтыг сайжруулна.</t>
  </si>
  <si>
    <t>Эко орчин бүрдсэн байна. /3 цэг байгуулна/</t>
  </si>
  <si>
    <t>Ерөнхий боловсролын сургуулиудын сурагчдыг шүүлтүүртэй цэвэр усаар үе шаттайгаар хангана.</t>
  </si>
  <si>
    <t xml:space="preserve">Хос хэлний сургалттай сургуулиудын 2-5 дугаар ангийн монгол хэлний хичээлийн сурах бичиг, сурагчийн дасгал ажлын ном, гарын авлага, толь бичиг цогцоор нь зохиож, хэвлүүлнэ. </t>
  </si>
  <si>
    <t xml:space="preserve"> Хос хэл дээр сургалт явуулдаг сургуулиудын бага болон суурь боловсролын сургалтын хөтөлбөр, суралцахуйн удирдамжийг шинэчилж, агуулгын хүрээнд үнэлгээний аргачлал, стандарт боловсруулах ажлыг БСШУ-ны яамтай хамтарч шийдвэрлэнэ.  </t>
  </si>
  <si>
    <t>3.2.2. Уул уурхайн хайгуул, олборлолтод өртөж, эвдрэлд орсон газар нутгийг нөхөн сэргээх арга хэмжээ авна.</t>
  </si>
  <si>
    <t>Уул уурхайн олборлолтын улмаас эвдэрсэн талбайн нөхөн сэргээлтийн ажлыг бүрэн хийлгэнэ.</t>
  </si>
  <si>
    <t>3.3.2. Гол нэрийн хүнсний бүтээгдэхүүний хэрэгцээг орон нутгийн үйлдвэрлэлээр хангаж, халал махны экспортын хэмжээг нэмэгдүүлнэ.</t>
  </si>
  <si>
    <t>Аймгийг аялал жуулчлалын бүс болгох боломжийг бүрдүүлнэ.</t>
  </si>
  <si>
    <t xml:space="preserve">Залуучуудын хөдөлмөр эрхлэлтийг дэмжих гар урлалын үзэсгэлэн худалдааг зохион байгуулна. </t>
  </si>
  <si>
    <t>3.1.6. Дотоодын нийт бүтээгдэхүүний тооцоог үндэсний тооцооны системийн аргачлалаар тооцон боловсронгуй болгож, жилийн дундаж өсөлтийг улс, аймгуудын дундаж түвшинд хүргэнэ.</t>
  </si>
  <si>
    <t>Сумдын багийн эмч нарын ажиллах орчин, нөхцөлийг сайжруулж, шаардлагатай эмнэлгийн хэрэгслээр  хангана.</t>
  </si>
  <si>
    <t>3.5.2. Сумдын дотоод 0.4 кВ-ын цахилгаан дамжуулах агаарын шугамыг бүрэн шинэчлэх,  ухаалаг тоолуурын систем нэвтрүүлнэ.</t>
  </si>
  <si>
    <t>Аймгийн хэмжээний төв, суурин газруудын камержуулалтын тоог нэмэгдүүлж, хяналтын нэгдсэн системд холбоно.</t>
  </si>
  <si>
    <t xml:space="preserve">4.3.8. Бүх шатны цэргийн бэлтгэл сургалтыг зохион байгуулах байр, материаллаг баазыг бэхжүүлж, батлан хамгаалах бодлого, Зэвсэгт хүчний үйл ажиллагааг сурталчлах замаар хүүхэд, залуучуудад эх оронч үзлийг төлөвшүүлнэ. </t>
  </si>
  <si>
    <t>2.1.1. Сургуулийн өмнөх боловсролын хамрагдалтыг нэмэгдүүлж, удирдлагын арга барил, үйлчилгээний чанарыг сайжруулан, хүүхдийн авьяасыг илрүүлэн хөгжүүлнэ.</t>
  </si>
  <si>
    <t>2.2.2. Эрүүл мэндийн тусламж, үйлчилгээний хариу арга хэмжээний бэлэн байдлыг хангана</t>
  </si>
  <si>
    <t>Аймгийн дотоодын нийт бүтээгдэхүүний тооцоог үндэсний тооцооны системийн аргачлалын дагуу эдийн засгийн бүхий л салбар болон албан бус салбарын тооцооны хамрах хүрээг нэмэгдүүлэх, тооцох арга хэмжээ авч хэрэгжүүлнэ.</t>
  </si>
  <si>
    <t>3.2.1. Уул уурхайн салбарын үйл ажиллагаанаас байгаль орчинд үзүүлэх сөрөг нөлөөллийг бууруулна.</t>
  </si>
  <si>
    <t xml:space="preserve">Түгээмэл тархацтай ашигт малтмал олборлогч аж ахуйн нэгжүүдийг хуулийн хүрээнд бодлогоор дэмжиж, хяналт тавина. </t>
  </si>
  <si>
    <t>Системийн динамик загвар дээр тулгуурлан аймгийн стратеги хөгжлийн загварыг боловсруулж, ерөнхий төлөвлөлт, удирдлагын шийдвэр гаргалтыг дэмжих хэрэгсэл болгон ашиглана.</t>
  </si>
  <si>
    <t>4.1.3. Иргэдэд төрийн үйлчилгээг ил тод, шуурхай хүргэнэ.</t>
  </si>
  <si>
    <t>Гадаадын иргэн, харъяатын газрын аймаг дах хэлтсийн Цагааннуурын боомтод үүрэг гүйцэтгэх албан хаагчдыг амьдрах байртай болгоно</t>
  </si>
  <si>
    <t>Сургалт, сурталчилгаа, хяналт шалгалт зохион байгуулах, мэдээллийн аюулгүй байдлыг хангахад шаардлагатай тоног төхөөрөмжөөр хангах</t>
  </si>
  <si>
    <t>4.3.7. Монгол Улсын Үндэсний аюулгүй байдлын үзэл баримтлалын зорилтуудын хэрэгжилтийг зохион байгуулж, биелэлтийг хангуулна.</t>
  </si>
  <si>
    <t>Усны нөөцийг бохирдох, хомсдохоос сэргийлж, усны сан бүхий газрыг  хамгаалтад авна.</t>
  </si>
  <si>
    <t xml:space="preserve">3.4.1. Аймгийн нутаг дэвсгэрт аялал жуулчлалыг хөгжүүлэх бодлого боловсруулан хэрэгжүүлнэ. </t>
  </si>
  <si>
    <t>3.4.2. Аялал жуулчлалын газрын дэд бүтцийг шийдвэрлэн жуулчдын аялах таатай нөхцөлийг бүрдүүлнэ.</t>
  </si>
  <si>
    <t xml:space="preserve">Аялал жуулчлалын бүс нутгийг аялагчдад таниулах тэмдэг, тэмдэглэгээг тавина. 
</t>
  </si>
  <si>
    <t>Өлгий сумд хог хаягдлын төвлөрсөн цэг байгуулах, дэд бүтцийн тохижилтын ажлыг шат дараатай хэрэгжүүлнэ.</t>
  </si>
  <si>
    <t xml:space="preserve">Хот тохижилтын албыг тусгай статустай болгох асуудлыг судлан шийдвэрлүүлнэ. </t>
  </si>
  <si>
    <t xml:space="preserve">Гадаад, дотоодод хийгдэх олон улсын ачааны тээврийн үйлчилгээг нэвтрүүлж, орон нутгийн аж ахуйн нэгжээр гүйцэтгүүлнэ. </t>
  </si>
  <si>
    <t>Өвлийн болон адал явдалт аялал жуулчлалыг хөгжүүлэхийг бодлогоор дэмжинэ.</t>
  </si>
  <si>
    <t xml:space="preserve">3.6.3. Аймгийн Нисэх онгоцны буудлыг Олон улсын нисэх буудлын жишигт хүргэх боломж, нөхцөлийг бүрдүүлнэ. </t>
  </si>
  <si>
    <t>3.7.1. Хаягжилтын нэгдсэн системийг бий болгоно.</t>
  </si>
  <si>
    <t>Онгоцны буудлын орчимд “Шинэ Өлгий“ хорооллын хэсэгчилсэн ерөнхий төлөвлөгөөг  боловсруулна.</t>
  </si>
  <si>
    <t>Гадаад улс болон хөрш орнууд болох ОХУ, БНХАУ-ын хил залгаа хот, мужуудтай уламжлалт харилцааг сайжруулан нийгэм-эдийн засаг, худалдаа,  соёл, аялал жуулчлалыг өргөжүүлнэ.</t>
  </si>
  <si>
    <t>5.1.2. Өлгий сумын агаарын бохирдлыг бууруулж, агаарын чанарын хяналтыг сайжруулж “Утаагүй Өлгий” болох бодлого хэрэгжүүлнэ.</t>
  </si>
  <si>
    <t>6.1.4. Иргэдэд үйлчлэх спортын зориулалтын талбайн хүртээмжийг нэмэгдүүлнэ.</t>
  </si>
  <si>
    <t xml:space="preserve">Сумдын ерөнхий боловсролын сургуулийн дотуур байрыг эрүүл ахуйн шаардлагад нийцсэн халуун ус, ариун цэврийн өрөөгөөр хангах асуудлыг шат дараалан шийдвэрлэнэ.
</t>
  </si>
  <si>
    <t>2.2.6. Эм, эмнэлгийн хэрэгслийн чанар, аюулгүй байдлыг хангаж, хүртээмжийг нэмэгдүүлнэ.</t>
  </si>
  <si>
    <t>Үндэсний хөтөлбөрийн хэрэгжилт 5 хувь</t>
  </si>
  <si>
    <t>Үндэсний хөтөлбөрийн хэрэгжилт 30 хувь</t>
  </si>
  <si>
    <t>Үндэсний хөтөлбөрийн хэрэгжилт 50 хувь</t>
  </si>
  <si>
    <t>Улсын төсөв ОНТ, төсөл хөтөлбөр</t>
  </si>
  <si>
    <t>Аймгийн НЭ-т байгаа</t>
  </si>
  <si>
    <t>Бүрэн хангагдаагүй</t>
  </si>
  <si>
    <t>Аймгийн нэгдсэн эмнэлгийн  тасаг, зарим  сумын ЭМТөвд хэрэгжүүлсэн байна.</t>
  </si>
  <si>
    <t xml:space="preserve"> Алтай, Улаанхус сумын эрүүл мэндийн төвд хэрэгжиж байгаа</t>
  </si>
  <si>
    <t>Ажлын гүйцэтгэлээр</t>
  </si>
  <si>
    <t>Улсын төсөв, ОНТ</t>
  </si>
  <si>
    <t>ОНТөсөв, төсөл, хөтөлбөр</t>
  </si>
  <si>
    <t xml:space="preserve">Сум, баг, өрхийн түвшинд сургалт зохион байгуулсан байна. </t>
  </si>
  <si>
    <t>30</t>
  </si>
  <si>
    <t>Хийгдээгүй</t>
  </si>
  <si>
    <t>Үзүүлэнгийн хүрээнд өрхийн гишүүдийг мэдээллээр хангасан байна</t>
  </si>
  <si>
    <t>Амьжиргааны түвшин дээшилсэн байна</t>
  </si>
  <si>
    <t xml:space="preserve">дутуу барилга </t>
  </si>
  <si>
    <t>ХЭДС</t>
  </si>
  <si>
    <t xml:space="preserve">2021-2024 
</t>
  </si>
  <si>
    <t>20,0</t>
  </si>
  <si>
    <t>5,0</t>
  </si>
  <si>
    <t>400,0</t>
  </si>
  <si>
    <t>Залуучуудын хөдөлмөр эрхлэлт нэмэгдэж ажлын байр бий болсон байна.</t>
  </si>
  <si>
    <t>100,0</t>
  </si>
  <si>
    <t>Залуучуудын хөдөлмөр эрхлэлт нэмэгдсэн байна.</t>
  </si>
  <si>
    <t>80,0</t>
  </si>
  <si>
    <t>Бараа бүтээгдэхүүний борлуулалт нэмэгдсэн байна.</t>
  </si>
  <si>
    <t>ХАБЭА тухай хууль тогтоомжийн хэрэгжилт хангагдсан байна.</t>
  </si>
  <si>
    <t xml:space="preserve">Соёлын ажилтнуудын ур чадвар дээшилнэ </t>
  </si>
  <si>
    <t>ТЭЗҮ хийлгэсэн байна.</t>
  </si>
  <si>
    <t xml:space="preserve">Газрын асуудлыг шийдвэрлэсэн байна. </t>
  </si>
  <si>
    <t>Ашиглалтад орсон үйлдвэр байхгүй.</t>
  </si>
  <si>
    <t>2.2 га талбайд нөхөн сэргээлт хийсэн.</t>
  </si>
  <si>
    <t>ХШҮ жил бүр хийгддэг</t>
  </si>
  <si>
    <t>Улс, ОНТ, төсөл хөтөлбөр</t>
  </si>
  <si>
    <t>Журам батлагдсан байна.</t>
  </si>
  <si>
    <t>77 га</t>
  </si>
  <si>
    <t>9.5 хувь</t>
  </si>
  <si>
    <t>Тооллого хийгдсэн байна.</t>
  </si>
  <si>
    <t>Ойн менежментийн ерөнхий төлөвлөгөөний хугацаа дууссан.</t>
  </si>
  <si>
    <t>Сургалтад хамрагдсан байна</t>
  </si>
  <si>
    <t>Аймгийн агнуур зохион байгуулалтын ерөнхий төлөвлөгөөний хугацаа дууссан.</t>
  </si>
  <si>
    <t>Хууль бус ашиглалт 40 хувиар буурсан байна.</t>
  </si>
  <si>
    <t>Хууль бус ашиглалт 50 хувиар буурсан байна.</t>
  </si>
  <si>
    <t xml:space="preserve">СДОАнги, БОАЖГ, сумдын ЗДТГ, </t>
  </si>
  <si>
    <t>7 төрлийн тоног төхөөрөмж, эд хогшилтой.</t>
  </si>
  <si>
    <t>Архивын баримт хадгалах   нягтруулсан төмөр шүүгээгээр хангагдсан байна.</t>
  </si>
  <si>
    <t>Нөхөрлөлүүдийн үйл ажиллагаа сайжирсан байна.</t>
  </si>
  <si>
    <t xml:space="preserve">20 хувь </t>
  </si>
  <si>
    <t>Телекамержуулалтаар бүрэн хангагдсан байна.   100 хувь</t>
  </si>
  <si>
    <t xml:space="preserve">Хөтөлбөр боловсруулж, батлагдсан байна.   </t>
  </si>
  <si>
    <t xml:space="preserve">Хэрэгжиж байгаа төсөл, хөтөлбөр-3 </t>
  </si>
  <si>
    <t>Улс, орон нутгийн төсөв</t>
  </si>
  <si>
    <t>Олимпиадын тоо-6</t>
  </si>
  <si>
    <t>11 сургууль "Үдийн хоол", 33 сургууль "Үдийн цай"</t>
  </si>
  <si>
    <t>1500 цахим хичээлтэй</t>
  </si>
  <si>
    <t>2000 цахим хичээл</t>
  </si>
  <si>
    <t>2200 цахим хичээл</t>
  </si>
  <si>
    <t>"Хүүхдийн эрх хөгжил -2" төсөл 5 жил хэрэгжсэн</t>
  </si>
  <si>
    <t>Хөтөлбөрийн хэрэгжилт 10 хувь</t>
  </si>
  <si>
    <t xml:space="preserve">Хөтөлбөрийн хэрэгжилт 25 хувь </t>
  </si>
  <si>
    <t>Хөтөлбөрийн хэрэгжилт 40 хувь</t>
  </si>
  <si>
    <t xml:space="preserve">2021-2024 </t>
  </si>
  <si>
    <t>2023-2024</t>
  </si>
  <si>
    <t>2018 онд тооллого хийгдсэн</t>
  </si>
  <si>
    <t>5%</t>
  </si>
  <si>
    <t>Аймгийн ахмад, хөгжлийн бэрхшээлтэй иргэд, эмэгтэйчүүд, залуучуудын чуулга уулзалт, зөвлөгөөн зохион байгуулах ажил тогтмолжсон байна.</t>
  </si>
  <si>
    <t>Иргэдийн биеийн тамираар хичээллэх нөхцөл бүрдсэн байна.</t>
  </si>
  <si>
    <t>Бүх сум, байгууллагуудад хэрэгжсэн байна.</t>
  </si>
  <si>
    <t>Төсвийн зарцуулалтын ил тод байдал хангагдсан байна.</t>
  </si>
  <si>
    <t>Газар тариалан эрхэлж иргэд ажлын байртай болсон байна.</t>
  </si>
  <si>
    <t>Цагдаагийн байгууллагын орчныг сайжруулан багаж хэрэгслээр хангана. /хурд хэмжигч, бэлэн бус торгуулийн төхөөрөмж, энгэрийн камер/</t>
  </si>
  <si>
    <t>Авто тээврийн төв болон аймгийн төвийн зарим шаардлагатай газруудад стандартын шаардлага хангасан нийтийн бие засах газар байгуулна.</t>
  </si>
  <si>
    <t>Боловсролын байгууллагын багш, ажилчдын үйл ажиллагаанд мониторинг хийж, багш нарын ажлыг дүгнэх, урамшуулах арга замыг боловсронгуй болгоно.</t>
  </si>
  <si>
    <t>Санхүүжилт шийдвэрлэсэн байна</t>
  </si>
  <si>
    <t>Тухайн үеийн нөхцөл байдалтай холбоотой  шийдвэрлэсэн байна</t>
  </si>
  <si>
    <t>Төр засгийн шийдвэрийн хэрэгжилтийг хангуулсан байна.</t>
  </si>
  <si>
    <t>Бэлэн байдлыг хангасан байна.</t>
  </si>
  <si>
    <t>Бэлэн байдлыг хангаж, нөөц бүрдүүлсэн байна.</t>
  </si>
  <si>
    <t>Томуу, томуу төст өвчнөөс урьдчилан сэргийлэх арга хэмжээ авагдсан байна.</t>
  </si>
  <si>
    <t>PCR шинжилгээний аппараттай болсон байна.</t>
  </si>
  <si>
    <t>Хүн амын 35-аас доошгүй хувь хамрагдсан байна</t>
  </si>
  <si>
    <t>Хүн амын 40-өөс доошгүй хувь хамрагдсан байна</t>
  </si>
  <si>
    <t>Жилд 1-ээс доошгүй удаа зохион байгуулсан байна.</t>
  </si>
  <si>
    <t>Зарим газарт байгаа боловч шаардлага хангахгүй</t>
  </si>
  <si>
    <t xml:space="preserve">Өвчний байгалийн голомтын 30-40%-ийг хянаж байна </t>
  </si>
  <si>
    <t>Хариу арга хэмжээний багийн бэлэн байдал хангагдсан байна.</t>
  </si>
  <si>
    <t>Хариу арга хэмжээний шуурхай багийг чадавхжуулсан  байна.</t>
  </si>
  <si>
    <t xml:space="preserve"> Яаралтай  тусламж үзүүлэх боломж нөхцөлийг бүрдүүлсэн байна.</t>
  </si>
  <si>
    <t xml:space="preserve"> Сумдын ЭМт-ийн яаралтай  тусламж үзүүлэх боломж нөхцөлийг шат дараатай  бүрдүүлсэн байна.</t>
  </si>
  <si>
    <t>Сумдын ЭМТөвд үе шаттайгаар хэрэгжсэн байна.</t>
  </si>
  <si>
    <t xml:space="preserve"> СЭМТ, ӨЭМТөвүүдэд үе шаттайгаар хэрэгжүүлсэн байна. </t>
  </si>
  <si>
    <t>Судалгаа хийгдсэн байна.</t>
  </si>
  <si>
    <t>Удирдлагуудын ажлын гүйцэтгэлийг үнэлж дүгнэсэн байна.</t>
  </si>
  <si>
    <t>Шийдвэрүүдийн хэрэгжилтийг ханган ажилласан байна.</t>
  </si>
  <si>
    <t>Төлөвлөгөөт ажил зохион байгуулсан байна.</t>
  </si>
  <si>
    <t>Эмнэлгийн үйлчилгээний чанар сайжирсан байна.</t>
  </si>
  <si>
    <t>Иргэд хөнгөлттэй, аюулгүй эмээр хангагдах боломж бүрдсэн байна.</t>
  </si>
  <si>
    <t xml:space="preserve">Зарим СЭМТ,ӨЭМТөвийг нарийн мэргэжил, мэргэшлийн эмчээр хангана </t>
  </si>
  <si>
    <t xml:space="preserve"> Эмч, дунд мэргэжилтнүүд   богино хугацааны сургалтад шат дараатай хамрагдсан байна </t>
  </si>
  <si>
    <t>Эрүүл мэндийн салбарын албан хаагчдад дэмжлэг үзүүлсэн байна.</t>
  </si>
  <si>
    <t>Багийн эмч нарын ажиллахад шаардлагатай эмнэлгийн хэрэгслээр хангагдсан байна</t>
  </si>
  <si>
    <t>НЭ-ийн Төрөх тасаг</t>
  </si>
  <si>
    <t>Бэлтгэл ажлыг хангуулсан байна</t>
  </si>
  <si>
    <t>Зорилтот бүлгийн эмэгтэйчүүдэд дэмжлэг үзүүлсэн байна.</t>
  </si>
  <si>
    <t xml:space="preserve">Эх, хүүхдийн эндэгдэл,  халдвар буурсан байна. </t>
  </si>
  <si>
    <t>Хяналтын тогтолцоог бүх шатанд хэрэгжүүлсэн байна.</t>
  </si>
  <si>
    <t xml:space="preserve">Хөдөлгөөн өрнүүлж зөвөлгөөн, чуулган  зохион байгуулж бусад салбарын оролцоог хангасан байна. </t>
  </si>
  <si>
    <t>Дархлаажуулалтын хамралт 95%-д хүрсэн байна.</t>
  </si>
  <si>
    <t>Дархлаажуулалтын хамралт 95.5%-д хүрсэн байна.</t>
  </si>
  <si>
    <t>Асрамжийн газар байртай болсон байна.</t>
  </si>
  <si>
    <t>Асрамжийн газрын орчин, нөхцөл сайжирсан байна</t>
  </si>
  <si>
    <t>Сонгогдсон өрхийн гишүүдэд сургалт хийж, мэдээллээр хангасан байна.</t>
  </si>
  <si>
    <t xml:space="preserve">Эмчлэх хүүхдийн тоог нэмэгдүүлсэн байна. </t>
  </si>
  <si>
    <t xml:space="preserve">Эмчлэх хүүдийн тоог нэмэгдүүлсэн байна. </t>
  </si>
  <si>
    <t>Ажлын байр нэмэгдсэн байна</t>
  </si>
  <si>
    <t>Ажлын байр нэмэгдсэн байна.</t>
  </si>
  <si>
    <t>Санхүүгийн дэмжлэг үзүүлсэн байна.</t>
  </si>
  <si>
    <t>Дэмжлэг үзүүлж, түр ажлын байр бий болсон байна.</t>
  </si>
  <si>
    <t>ХБИргэд мэргэжил эзэмшиж, ажлын байртай болсон байна.</t>
  </si>
  <si>
    <t>ХБИргэдэд дэмжлэг үзүүлсэн байна.</t>
  </si>
  <si>
    <t xml:space="preserve">Залуучуудын хөдөлмөр эрхлэлтийг дэмжих загвар төвийг ажиллуулж, залуучуудын хөдөлмөр эрхлэлтийг дэмжихэд  зориулж гарааны бизнес эрхлэхэд санхүүгийн дэмжлэг үзүүлнэ. </t>
  </si>
  <si>
    <t>Гар урлалын үзэсгэлэн худалдааг зохион байгуулсан байна.</t>
  </si>
  <si>
    <t>Зөвлөн туслах үйлчилгээ үзүүлсэн байна.</t>
  </si>
  <si>
    <t>Мэдээллийн санг цахимжуулах арга хэмжээ авсан байна.</t>
  </si>
  <si>
    <t>Мэдээллийн санг бүрдүүлэх, цахимжуулах арга хэмжээ авсан байна.</t>
  </si>
  <si>
    <t>Биеийн тамир, спортоор хичээллэгсдийн тоо нэмэгдсэн байна.</t>
  </si>
  <si>
    <t>Спортын төрлүүдээр өсвөр үеийн шигшээ баг байгуулагдсан байна.</t>
  </si>
  <si>
    <t>Спортын төрлүүдээр өсвөр үеийн шигшээ багт дэмжлэг үзүүлсэн байна.</t>
  </si>
  <si>
    <t>Тэмцээн зохион байгуулагдсан байна.</t>
  </si>
  <si>
    <t>Тэмцээнд оролцох тамирчдад дэмжлэг үзүүлсэн байна.</t>
  </si>
  <si>
    <t>Хөтөлбөрийн хэрэгжилт 25 хувьд хүрсэн байна.</t>
  </si>
  <si>
    <t>Хөтөлбөрийн хэрэгжилт 35 хувьд хүрсэн байна.</t>
  </si>
  <si>
    <t>Хөтөлбөрийн хэрэгжилт 50 хувьд хүрсэн байна.</t>
  </si>
  <si>
    <t xml:space="preserve">Барилгын ажил эхэлсэн байна. </t>
  </si>
  <si>
    <t>Өлгий, Цэнгэл, Дэлүүн, Улаанхус сумдын төвийн ХЕТ  хийгдсэн байна.</t>
  </si>
  <si>
    <t>Сайжруулсан түлш үйлдвэрлэх судалгааны ажил хийгдсэн байна.</t>
  </si>
  <si>
    <t>Ногоон байгууламжийн хэмжээ 80 га-д хүрсэн байна.</t>
  </si>
  <si>
    <t>Ногоон байгууламжийн хэмжээ 81 га-д хүрсэн байна.</t>
  </si>
  <si>
    <t>Тусгай хамгаалалтад авсан газар нутгийн хэмжээ 9.8 хувьд хүрсэн байна.</t>
  </si>
  <si>
    <t>Тусгай хамгаалалтад авсан газар нутгийн хэмжээ 10 хувьд хүрсэн байна.</t>
  </si>
  <si>
    <t xml:space="preserve"> Менежментийн төлөвлөгөө хийгдсэн байна</t>
  </si>
  <si>
    <t>Ой, хээрийн түймэр гарахаас урьдчилан сэргийлнэ</t>
  </si>
  <si>
    <t>Жилд нэг удаа</t>
  </si>
  <si>
    <t>Хамгаалалтад авсан байна</t>
  </si>
  <si>
    <t>Иргэдийн санаачлагыг дэмжсэн байна.</t>
  </si>
  <si>
    <t>Сум, байгууллагуудын үйл ажиллагаанд ХШҮ хийгдсэн байна.</t>
  </si>
  <si>
    <t xml:space="preserve">Төслүүдэд хөдөлмөрийн насны иргэдийг оролцуулах ажлыг шат дараатай хэрэгжүүлсэн байна. </t>
  </si>
  <si>
    <t xml:space="preserve">Ажилгүйдлийн түвшин зохих хэмжээнд буурсан байна. </t>
  </si>
  <si>
    <t xml:space="preserve">Хувь хүний хөгжил, хөдөлмөр эрхлэх үнэлгээнд тулгуурлан хөдөлмөр эрхлэлтийн зөвлөн туслах үйлчилгээг үзүүлнэ. </t>
  </si>
  <si>
    <t>Ажилтанд хөдөлмөрийн харилцаа, соёл, хандлагын зөв төлөвшил бий болсон байна.</t>
  </si>
  <si>
    <t>Иргэдэд соён гэгээрүүлэх үйл ажиллагааг тогтмол зохион байгуулсан байна.</t>
  </si>
  <si>
    <t>ТАЗСЗ, СТСХ</t>
  </si>
  <si>
    <t>Арга зүйн зөвлөмжөөр хангасан байна.</t>
  </si>
  <si>
    <t xml:space="preserve"> Арга хэмжээний санхүүжилтийн хөрөнгийг аймгийн орон нутгийн төсвөөс шийдвэрлүүлэн ажиллана.</t>
  </si>
  <si>
    <t xml:space="preserve">2.1.2. Ерөнхий боловсролын сургуулийн удирдлагын арга барилыг шинэчлэн, сургалтын чанарыг ахиулан, чанарын үнэлгээний тогтолцоог нэвтрүүлэн ЭЕШ-ын дүнг улсын хэмжээнд эзлэх байрыг тогтмол ахиулна. </t>
  </si>
  <si>
    <t>“Тэгш хамран сургалт- тэгш хүртээмжит боловсрол’ хөтөлбөрийг хэрэгжүүлж, суралцагчдад чанартай боловсролыг тэгш, хүртээмжтэй олгох боломжийг бүрдүүлнэ.</t>
  </si>
  <si>
    <t>2.1.4. Суралцагчдад ээлтэй сургалтын орчныг бүрдүүлж, хүртээмжийг нэмэгдүүлэх, тусгай хэрэгцээт хүүхдийн сургууль, цэцэрлэгт сурах, хөгжих боломжийг бүрдүүлнэ.</t>
  </si>
  <si>
    <t>2.2.1. Иргэн бүр урьдчилан сэргийлэх, эрт илрүүлэх эрүүл мэндийн үзлэг, оношилгоонд тогтмол хамрагдах, эмчлүүлэх боломжийг бүрдүүлж, иргэдийн эрүүл мэндийн боловсролыг дээшлүүлэн эрүүл, идэвхтэй амьдралын хэв маягийг төлөвшүүлнэ.</t>
  </si>
  <si>
    <t>Бүх шатны эрүүл мэндийн байгууллагуудын яаралтай тусламжийн өрөөг стандартын дагуу зохион байгуулан шаардлагатай тоног төхөөрөмжөөр хангаж, хүний нөөцийг чадавхжуулна.</t>
  </si>
  <si>
    <t>Мобайл технологийг анхан шатны эрүүл мэндийн байгууллагуудад нэвтрүүлж, орон нутагт оношлох, эмчлэх боломжоор хангана.</t>
  </si>
  <si>
    <t xml:space="preserve">Эрүүл мэндийн байгууллагын удирдах ажилтны гүйцэтгэлийг мэдлэг чадвар, туршлага, үйл ажиллагааны үр дүнг шалгуур болгон үнэлж, дүгнэнэ.   </t>
  </si>
  <si>
    <t>Эрүүл мэндийн байгууллагын эмч, дунд мэргэжилтнүүдийг гадаад, дотоодод туршлага судлуулан богино хугацааны сургалтад хамруулж, чадавхжуулна.</t>
  </si>
  <si>
    <t>2.3.5. Залуучуудад бизнес эрхлэх зорилгодоо хүрэхэд шаардлагатай бүх төрлийн дэмжлэг туслалцааг үзүүлж, орчин, нөхцөлийг бүрдүүлнэ.</t>
  </si>
  <si>
    <t>2.3.8. Аймгийн хөдөлмөрийн зах зээлийн мэдээллийн санг бүрдүүлэн цахимжуулж, хөдөлмөр эрхлэлтийг дэмжсэн нийгмийн хандлага бий болгоно.</t>
  </si>
  <si>
    <t xml:space="preserve">Хөдөлмөрийн аюулгүй байдал, эрүүл ахуйн орчныг сайжруулах аймгийн дэд хөтөлбөрийн хэрэгжилтийг хангуулна.
</t>
  </si>
  <si>
    <t>Иргэдийг нийтийн биеийн тамираар хичээллэхэд төрийн  өмчийн сургуулиудын спорт заалыг үнэгүй ашиглуулна.</t>
  </si>
  <si>
    <t>Хүүхэд, залуучуудын хөгжлийн төвтэй болох арга хэмжээ авна</t>
  </si>
  <si>
    <t>Уран бүтээлч хүүхдүүдийн урлагийн тоглолтыг жил бүр аймгийн хэмжээнд зохион байгуулж, улсын хэмжээнд зохион байгуулагдах урлагийн арга хэмжээнд оролцоход дэмжлэг үзүүлнэ.</t>
  </si>
  <si>
    <t>Сумдын Хүүхэд хамгааллын хамтарсан багийн үйл ажиллагааг эрчимжүүлж, шаардлагатай санхүүгийн эх үүсвэрийг сум тус бүрийн төсөвт тусгуулан хэрэгжүүлнэ.</t>
  </si>
  <si>
    <t>Орон нутгаас олдсон түүх, археологийн олдворуудыг аймагт татан авах, музейн сан хөмрөгт хадгалуулах эдийн засгийн эргэлтэд оруулах бүтээгдэхүүн болгон гадаад дотоодын үзэгчдийн тоог нэмэгдүүлнэ.</t>
  </si>
  <si>
    <t>Аймгийн музейн гадаадын болон хөрш улс орнуудтай  хамтын ажиллагааг хөгжүүлэн олон улсын хамтарсан үзэсгэлэн зохион байгуулахад дэмжлэг үзүүлж, боловсон хүчнийг чадавхжуулна.</t>
  </si>
  <si>
    <t>Төсвийг хэмнэлтийн горимд шилжүүлэн зардлыг бууруулж, өр, авлага үүсгэхгүй ажиллана.</t>
  </si>
  <si>
    <t>Төрийн сангаар хийгдэх санхүүжилт, төлбөр тооцоог  шуурхай гүйцэтгэж, төрийн сангийн төлбөр тооцооны үйл ажиллагаанд  байнгын хяналт тавьж, дотоод хяналтыг сайжруулна.</t>
  </si>
  <si>
    <t>Татварын орлогын төлөвлөгөөг бодитой төлөвлөн төсвийн орлогын төлөвлөгөөг төрөл тус бүрээр сар, улирал, жилээр жигд ханган биелүүлж, татвар төлөгчдийг татварт бүрэн хамруулна.</t>
  </si>
  <si>
    <t>Татварын хэлтсийн ажлын байр /контор/-ыг шинээр барих газрын асуудлыг шийдвэрлүүлнэ.</t>
  </si>
  <si>
    <t xml:space="preserve">Хариуцлагатай уул уурхайг дэмжиж, уул уурхайн баяжуулах,  боловсруулах үйлдвэрүүдийг байгуулахад хуулийн хүрээнд дэмжиж ажиллана. </t>
  </si>
  <si>
    <t>Сүү, сүүн бүтээгдэхүүн боловсруулах үйлдвэр байгуулах, тасралтгүй сүүгээр хангах агент байгуулж, иргэд, аж ахуйн нэгжүүдэд төрөөс дэмжлэг үзүүлнэ.</t>
  </si>
  <si>
    <t>3.3.5.Газар тариалангийн үйлдвэрлэлийг эрчимжүүлэн хэрэглэгчдийг  эрүүл, аюулгүй, төмс хүнсний ногоо, жимс жимсгэнээр хангах нөхцлийг бүрдүүлнэ</t>
  </si>
  <si>
    <t>Үржил шимтэй газарт газар тариалангийн талбайг нэмэгдүүлэн хүнсний бүтээгдэхүүний үйлдвэрлэлийг тогтворжуулах, дэвшилтэд техник технологи нэвтрүүлэх замаар нэгжээс хураан авах ургацын хэмжээ, чанарыг сайжруулна.</t>
  </si>
  <si>
    <t>Тэжээлийн ургамал тариалах ажлыг зохион байгуулахад дэмжлэг үзүүлэн, аймаг, сумын өвс, тэжээлийн аюулгүй нөөц бүрдүүлнэ.</t>
  </si>
  <si>
    <t xml:space="preserve">3.3.7. Уламжлалт өв соёлыг хадгалсан, бэлчээрийн аж ахуй зонхилсон дэвшилтэт технологи, техник бүхий аж ахуй, хот суурингийн орчинг бүсчлэн хөгжүүлж, нөөцийг тогтвортой, зохистой ашиглан мал аж ахуйг хөгжүүлнэ.  </t>
  </si>
  <si>
    <t>Малыг ялган тэмдэглэж, бүртгэлжүүлэх ажлыг эрчимжүүлэн  малын бүртгэл, мэдээллийн нэгдсэн санд хамруулах  ажлыг аймгийн хэмжээнд зохион байгуулна.</t>
  </si>
  <si>
    <t xml:space="preserve"> Сумдын  мал эмнэлгийн үйлчилгээний нэгжийн эмч нарыг  малын өвчний алсын дуудлагад  явах унаатай болгоно.</t>
  </si>
  <si>
    <t>Алтай таван богд уулын тусгай хамгаалалттай газрын Тахилгын овоо хүртэлх замыг сайжруулан засаж, ашиглалтад оруулна.</t>
  </si>
  <si>
    <t>Сумдын төвийн цахилгаан эрчим хүчний шугамыг СИП кабелтай болгоно.</t>
  </si>
  <si>
    <t>Аймаг, сумдын төвийн гудамж талбайг гэрэлтүүлэгтэй болгох, засварлах, шинэчлэх ажлыг үе шаттай хэрэгжүүлнэ.</t>
  </si>
  <si>
    <t>Дулааны эрчим хүчийг хэмнэлтийн горимд шилжүүлэн тоолууртай болгох ажлыг эхлүүлнэ.</t>
  </si>
  <si>
    <t>Нисэх буудлын аэровокзал, ачаа тээшний конверийг  цагт  75-100 зорчигчдод үйлчлэх хүчин чадалтай болгох, явгалах замын өргөнийг 30м болгон өргөтгөх, зурвасын өргөнийг 45м болгох, гэрэл суултын систем тавих асуудлыг уламжлан шийдвэрлүүлнэ</t>
  </si>
  <si>
    <t>Өлгий сумын 900 айлын  орон сууцны хорооллын цахилгаан, дулаан, цэвэр, бохир усны шугамд холбох ажлыг хэрэгжүүлнэ.</t>
  </si>
  <si>
    <t>Аймгийн төвийн цэвэр усны шугамтай багуудад цэвэр усны шугамыг ашиглаж ухаалаг ус түгээх цэгтэй болгох асуудлыг шийдвэрлэнэ.</t>
  </si>
  <si>
    <t>Төрийн байгууллагад үйлчилгээний соёл, дэг журам, төрийн албан хаагчийн сахилга батыг дээшлүүлж, ёс зүйн зөрчлийг бууруулан зөрчил гаргасан төрийн албан хаагчдад хариуцлага тооцно.</t>
  </si>
  <si>
    <t>Төрийн байгууллага, албан тушаалтныг авлигын эрсдэлээс урьдчилан сэргийлэх үйл ажиллагааг үе шаттай зохион байгуулж, төрийн байгууллагын үйл ажиллагааны ил тод, нээлттэй байдлыг ханган хариуцлагыг дээшлүүлнэ.</t>
  </si>
  <si>
    <t>Төрийн байгууллагуудын бүтэц, орон тоонд чиг үүргийн шинжилгээ хийж, чиг үүргийн уялдааг ханган ажил үүргийн давхардлыг арилгаж, ажлын бүтээмжийг нэмэгдүүлнэ.</t>
  </si>
  <si>
    <t>Төрийн албан хаагчдын техник, тоног төхөөрөмжийг үе шаттай шинэчилнэ.</t>
  </si>
  <si>
    <t>4.2.8. Засгийн газраас  баримталж буй  нэг цонхны бодлогын хүрээнд хөрш зэргэлдээ улс орнуудтай хамтын ажиллагааг хэрэгжүүлэн, нийгэм, эдийн засгийн харилцааг өргөжүүлж, экспорт, гадаад худалдааг дэмжих арга хэмжээ авна.</t>
  </si>
  <si>
    <t>4.3.2. Аймгийн архивын сан хөмрөгийг гамшиг, аюулт үзэгдэл, эрсдэлээс хамгаалж, ажиллах орчин нөхцөлийг бүрдүүлнэ.</t>
  </si>
  <si>
    <t>Аймгийн Архивын тасгийн стандартын шаардлага  хангасан зориулалтын  байр барих, газрын асуудлыг шийдвэрлэж зураг төсвийг хийлгэнэ.</t>
  </si>
  <si>
    <t>Гэмт хэргээс урьдчилан сэргийлэх, гэр бүлийн хүчирхийлэлтэй тэмцэх, бусад тодорхой төрлийн гэмт хэргийн гаралт, шалтгаан нөхцөлөөс нь хамааран ажлыг төлөвлөн хэрэгжүүлнэ.</t>
  </si>
  <si>
    <t>4.3.6. Хил хамгаалалтыг бэхжүүлэх, хил орчмын нутаг дэвсгэрийн аюулгүй байдлыг хангах чиглэлээр урьдчилан сэргийлэх ажлыг эрчимжүүлж,  хилчдийн ажиллах  нөхцөлийг сайжруулна.</t>
  </si>
  <si>
    <t>Хилчдийн үүрэг гүйцэтгэх нөхцөлийг сайжруулах зорилгоор хилийн харуулын байр барих, урсгал засвар хийх ажлыг үе шаттай шийдвэрлэнэ.</t>
  </si>
  <si>
    <t>Аймгийн ЗДТГ-ын подволыг засварлан цэргийн бэлтгэл сургалтын танхим  болгон тохижуулж, сургалт зохион байгуулах орчныг бүрдүүлнэ.</t>
  </si>
  <si>
    <t>Эко ногоон аймаг болгох зорилт дэвшүүлж,  аймгийн хэмжээнд мод тарих ажлыг өргөжүүлэн шинээр ногоон байгууламжийн бүс байгуулна.</t>
  </si>
  <si>
    <t>Байгалийн баялаг нөөц хамгаалах нөхөрлөлүүдийн үйл ажиллагааг чадавхжуулахад санхүүгийн дэмжлэг үзүүлнэ.</t>
  </si>
  <si>
    <t>Аймаг, сумдын Засаг даргын Тамгын газарт автомашины парк шинэчлэл хийнэ.</t>
  </si>
  <si>
    <t>Эрүүл мэндийн байгууллагуудын барилгыг шинээр барих, өргөтгөл, урсгал засвар хийх ажлыг үе шаттай хэрэгжүүлнэ.</t>
  </si>
  <si>
    <t>Эрүүл мэндийн байгууллагуудын автомашины парк шинэчлэлийг шат дараатай хэрэгжүүлнэ.</t>
  </si>
  <si>
    <t>Сумдын ерөнхий боловсролын сургууль, хүүхдийн цэцэрлэгийн  барилгыг шинээр барих, өргөтгөл, урсгал засвар хийх ажлыг үе шаттай хэрэгжүүлнэ.</t>
  </si>
  <si>
    <t xml:space="preserve">Аймгийн номын сангийн соёл, олон нийтийн ажил явуулах барилгын өргөтгөл хийж, тоног төхөөрөмжийг  шинэчлэн номын фондыг баяжуулна.       </t>
  </si>
  <si>
    <t xml:space="preserve">Сумдын Соёлын төвийн барилгыг шинээр барих, урсгал засвар хийх ажлыг үе шаттай хэрэгжүүлнэ.  </t>
  </si>
  <si>
    <t>Эрүүл мэндийн байгууллагын автомашины тоо нэмэгдсэн байна</t>
  </si>
  <si>
    <t>Тоног төхөөрөмж шинээр нийлүүлсэн байна.</t>
  </si>
  <si>
    <t>УТХО, ОНТ</t>
  </si>
  <si>
    <t>Барилгын ажил шаардлагын хэмжээнд хийгдсэн байна.</t>
  </si>
  <si>
    <t>Зарим сумдын Соёлын төвийн барилгын ажлыг дуусгаж ашиглалтад оруулсан байна.</t>
  </si>
  <si>
    <t>Зарим сумдын Соёлын төвийг тоног төхөөрөмжөөр хангана.</t>
  </si>
  <si>
    <t>Ажиллах нөхцөл хангагдана</t>
  </si>
  <si>
    <t>ОНӨААТҮ-ийн газар байгуулагдсан байна.</t>
  </si>
  <si>
    <t>Хотын тохижилт сайжирсан байна.</t>
  </si>
  <si>
    <t xml:space="preserve">Бетон зуурмагийн үйлдвэрийг барьж байгуулах асуудлыг судлан шийдвэрлүүлнэ. </t>
  </si>
  <si>
    <t>УТөсөв, ОНТ</t>
  </si>
  <si>
    <t>Шаардлагатай тоног төхөөрөмжөөр үе шаттай хангагдсан байна.</t>
  </si>
  <si>
    <t>Зарим сумдын ЭМТ-ийн барилга барих, засвар хийх ажлууд үе шаттай хийгдсэн байна.</t>
  </si>
  <si>
    <t>Шаардлагатай тоног төхөөрөмжөөр хангагдсан байна.</t>
  </si>
  <si>
    <t xml:space="preserve">Ариун цэврийн байгууламжтай болгох ажлыг үе шаттай хэрэгжүүлсэн байна. </t>
  </si>
  <si>
    <t>"Бага боловсролын эх хэл, монгол хэлний сургалтыг сайжруулах" дэд хөтөлбөр хэрэгжсэн</t>
  </si>
  <si>
    <t>Хөтөлбөр боловсруулагдан батлуулсан байна.</t>
  </si>
  <si>
    <t>Хөтөлбөр боловсруулан батлуулсан байна.</t>
  </si>
  <si>
    <t>Гүйцэтгэлийн үнэлгээ 15.6%</t>
  </si>
  <si>
    <t>Гүйцэтгэлийн үнэлгээ 18%-д хүрсэн байна.</t>
  </si>
  <si>
    <t>Гүйцэтгэлийн үнэлгээ 21%-д хүрсэн байна</t>
  </si>
  <si>
    <t xml:space="preserve">Зөвлөл шинээр байгуулагдан ажлын чиглэл, төлөвлөгөө боловсруулсан байна. </t>
  </si>
  <si>
    <t>Хөтөлбөр боловсруулагдсан байна.</t>
  </si>
  <si>
    <t>Хөтөлбөрийн хэрэгжилтийг хангуулсан байна.</t>
  </si>
  <si>
    <t>3,0</t>
  </si>
  <si>
    <t>2,5</t>
  </si>
  <si>
    <t xml:space="preserve">3 сургуульд байгаа </t>
  </si>
  <si>
    <t>Зарим сургуулийг шүүлтүүртэй цэвэр усаар хангасан байна</t>
  </si>
  <si>
    <t>Дэмжлэг үзүүлсэн байна.</t>
  </si>
  <si>
    <t>Аялагчдад таниулах тэмдэг, тэмдэглэгээ хийгдсэн байна</t>
  </si>
  <si>
    <t>Цахилгаан дамжуулах агаарын шугамд үе шаттай холбогдсон байна.</t>
  </si>
  <si>
    <t>Аваарийн дизельтэй болсон байна.</t>
  </si>
  <si>
    <t>Үе шаттай хэрэгжүүлсэн байна.</t>
  </si>
  <si>
    <t xml:space="preserve">Хувийн хэвшлийн хөрөнгө </t>
  </si>
  <si>
    <t>Өлгий сумын дулаан хангамжийн хоёр дахь эх үүсвэрийг бий болгоно.</t>
  </si>
  <si>
    <t>ТЭЗҮ хийлгэж, хөрөнгийн асуудлыг шийдвэрлэсэн байна.</t>
  </si>
  <si>
    <t>Зарим өрх айлүүд ЭКО халаалтын зуухтай болоход дэмжлэг үзүүлсэн байна..</t>
  </si>
  <si>
    <t>Тоолууртай болгох ажлыг үе шаттай хэрэгжүүлсэн байна.</t>
  </si>
  <si>
    <t>Пост ашиглалтад орсон байна.</t>
  </si>
  <si>
    <t>Ухаалаг системд хамарсан байна.</t>
  </si>
  <si>
    <t>Асуудлыг судлан шийдвэрлүүлсэн байна.</t>
  </si>
  <si>
    <t>Ажлын хэрэгжилт 30%</t>
  </si>
  <si>
    <t>Ажлын хэрэгжилт 50%</t>
  </si>
  <si>
    <t>Ажлын 30% хийгдсэн байна</t>
  </si>
  <si>
    <t>Азийн хөгжлийн банкны хөнгөлттэй зээлийн хөрөнгөөр</t>
  </si>
  <si>
    <t>Судалгаа гаргаж, хөрөнгийн асуудлыг шийдварлүүлсэн байна.</t>
  </si>
  <si>
    <t>УТөсөв</t>
  </si>
  <si>
    <t>Стандарт шаардлагын хэмжээнд  хийгдсэн байна</t>
  </si>
  <si>
    <t>Авто зам, зогсоолын усыг зайлуулах асуудлыг үе шаттай шийдвэрлэсэн байна</t>
  </si>
  <si>
    <t>Зарим сумдад шаардлагатай гүүр барих, засварлах ажлыг  үе шаттай хэрэгжүүлнэ.</t>
  </si>
  <si>
    <t>УТөсөв, ОНТөсөв</t>
  </si>
  <si>
    <t>Зарим багуудад хөлдөлтөөс хамгаалсан цэвэр усны шугам татан хэрэглэгчдийг холбож, туршилт хийх, хэрэглэгчдийг хөнгөлөлттэй үнээр тоолууржуулна.</t>
  </si>
  <si>
    <t>Үе шаттай хэрэгжүүлнэ</t>
  </si>
  <si>
    <t>Худагтай болгох цэгийг тогтоож, үе шаттай хэрэгжүүлсэн байна.</t>
  </si>
  <si>
    <t>ТЭЗҮ хийлгэж, эрэлтийг тодорхойлсон байна.</t>
  </si>
  <si>
    <t>Үе шаттай хэрэгжүүлж эхлэнэ.</t>
  </si>
  <si>
    <t>Зарим багуудыг цэвэр усны шугамд холбосон байна.</t>
  </si>
  <si>
    <t>Шаардлагатай газарт үе шаттай хэрэгжүүлж эхэлсэн байна.</t>
  </si>
  <si>
    <t>Хөлдөлтөөс хамгаалсан цэвэр усны шугам татах, тоолууржуулах ажлыг үе шаттай хэрэгжүүлсэн байна.</t>
  </si>
  <si>
    <t>Резервуартай болох ажлыг эхэлсэн байна.</t>
  </si>
  <si>
    <t>Зарим сумдад хэрэгжүүлсэн байна.</t>
  </si>
  <si>
    <t>ОНТ, Хувийн хэвшил</t>
  </si>
  <si>
    <t>Шаардлагатай газруудад хэрэгжүүлж эхэлсэн  байна.</t>
  </si>
  <si>
    <t>Үүрэн холбооны сүлжээтэй болсон байна.</t>
  </si>
  <si>
    <t>Үүрэн холбооны сүлжээтэй болох ажил үе шаттай хэрэгжсэн байна.</t>
  </si>
  <si>
    <t>Гарын авлага материал хэвлүүлсэн байна.</t>
  </si>
  <si>
    <t>Эвент арга хэмжээний тоо 2-оор нэмэгдсэн байна.</t>
  </si>
  <si>
    <t>Бүс болгох асуудлыг шийдвэрлүүлсэн байна.</t>
  </si>
  <si>
    <t>Бүс тогтоох судалгаа хийгдсэн байна.</t>
  </si>
  <si>
    <t>Урлагийн их наадам  зохион байгуулагдсан байна.</t>
  </si>
  <si>
    <t xml:space="preserve"> Усан бассейн барих газрын асуудлыг судлан шийдвэрлэсэн байна.</t>
  </si>
  <si>
    <t>ТЭЗҮ хийгдэж санхүүгийн асуудлыг шийдвэрлүүлсэн байна.</t>
  </si>
  <si>
    <t>Маршрутыг тогтоосон байна.</t>
  </si>
  <si>
    <t>ТЭЗҮ хийгдэж, хөрөнгийн асуудлыг шийдвэрлэсэн байна.</t>
  </si>
  <si>
    <t>Хөрөнгийг шийдвэрлүүлж, ажлыг эхэлсэн байна.</t>
  </si>
  <si>
    <t>10.0</t>
  </si>
  <si>
    <t>2.3.9. Хувийн хэвшил болон төрийн байгууллагуудад Хөдөлмөрийн аюулгүй байдал, эрүүл ахуйн хууль тогтоомжийн хэрэгжилтийг хангуулан ажил олгогчийн үүрэг хариуцлагыг дээшлүүлж, ажилтнууд аюул, эрсдэлээс өөрийгөө болон бусдыг хамгаалах зөв хандлагыг төлөвшүүлнэ.</t>
  </si>
  <si>
    <t>Цэвэр усны өргөх станцад шинээр гүний худаг гаргах хайгуул хийлгэнэ.</t>
  </si>
  <si>
    <t>Өлгий сумын зарим багуудад /6, 9, 10 дугаар  багууд/ гүний худаг гаргана.</t>
  </si>
  <si>
    <t xml:space="preserve">Хөтөлбөрт   44 сургууль хамрагдана. Хэрэгжилт 35 хувьд хүрсэн байна.   </t>
  </si>
  <si>
    <t>Сайн туршлагыг нэвтрүүлсэн байна.</t>
  </si>
  <si>
    <t>Ажлын чиглэл, төлөвлөгөөний дагуу үйл ажиллагаа явуулсан байна.</t>
  </si>
  <si>
    <t>Хөтөлбөрийн хэрэгжилт 30%</t>
  </si>
  <si>
    <t xml:space="preserve">Сургуулийн захирлууд  туршлага судалсан байна. </t>
  </si>
  <si>
    <t xml:space="preserve">Багшийн ажлыг дүгнэх , урамшуулах батлагдсан журамтай </t>
  </si>
  <si>
    <t>Засаг даргын нэрэмжит урамшуулал бий болсон байна.</t>
  </si>
  <si>
    <t xml:space="preserve">Мэргэжлийн болон эцэг эхчүүдийг хамарсан зөвлөлийг БСУГ-ын дэргэд байгуулсан байна.  </t>
  </si>
  <si>
    <t>Чадварлаг багш 30%-тай</t>
  </si>
  <si>
    <t>Хос хэл дээр сургалт явуулдаг сургуулиудын сургалтын хөтөлбөр, суралцахуйн удирдамж байхгүй.</t>
  </si>
  <si>
    <t>Хос хэл дээр сургалт явуулдаг сургуулиудын бага  боловсрол монгол хэлний сургалтын хөтөлбөр, суралцахуйн удирдамжтай болно</t>
  </si>
  <si>
    <t xml:space="preserve">Монгол хэлний хичээлийн сурах бичиггүй                  </t>
  </si>
  <si>
    <t>Хөтөлбөрийн хэрэгжилт 5 хувьтай</t>
  </si>
  <si>
    <t>Тал нь Автотээврийн төвд шилжсэн. Үлдсэн хэсэг нь ашиглагдахгүй байгаа.</t>
  </si>
  <si>
    <t xml:space="preserve"> Сургууль,цэцэрлэгийн тогооч нарыг 2 удаа сургалтанд хамруулсан.</t>
  </si>
  <si>
    <t>Санаачлага гаргасан аж ахуйн нэгжүүдийг ЖДҮХС-ийн зээлд хамааруулсан байна.</t>
  </si>
  <si>
    <t>Сүү боловсруулах 1 жижиг цех бий болсон байна.</t>
  </si>
  <si>
    <t>Үйлвэрлэсэн бүтээгдэхүүний тоо хэмжээ нэмэгдэн ашиг орлого өссөн байна.</t>
  </si>
  <si>
    <t>Үйлдвэрлэсэн бүтээгдэхүүний сав баглаа боодол сайжирч борлуулалт нэмэгдсэн байна.</t>
  </si>
  <si>
    <t>Сумдад арьс, шир боловсруулах анхан шатны цехийг байгуулах, тоног төхөөрөмжөөр хангах ажлыг зохион байгуулна.</t>
  </si>
  <si>
    <t>НЭГ. ЭНЭРЛИЙН БОДЛОГООР ЭРСДЭЛИЙГ ДАВНА</t>
  </si>
  <si>
    <t>1500.0</t>
  </si>
  <si>
    <t>ТӨР, ТҮМНИЙ ЭРГЭХ ХОЛБОО
4.1. Аймгийн хэмжээнд “Цахим Баян-Өлгий" хөгжлийн бодлогыг үр дүнтэй хэрэгжүүлж, засаглалын бодлого, шийдвэрийн хэрэгжилт, төрийн үйлчилгээний шуурхай, ил тод, нээлттэй  байдлыг хангана.</t>
  </si>
  <si>
    <t xml:space="preserve">ГУРАВ. ЭДИЙН ЗАСГИЙН БОДЛОГО                                                                                                                                                                                                                                                                                                                                                                                                  </t>
  </si>
  <si>
    <t>Махыг 100%, Сүүг 79%, Төмсний 89%, хүнсний ногооны 17%-ийг дотоодын үйлдвэрлэлээр хангасан.</t>
  </si>
  <si>
    <t xml:space="preserve">Махыг 100%, Сүүг 85%, Төмсний 92%, хүнсний ногооны 20%-ийг дотоодын үйлдвэрлэлээр хангасан байна. Экспортод  мах  гаргасан байна. </t>
  </si>
  <si>
    <t xml:space="preserve">Махыг 100%, Сүүг 80%, Төмсний 90%, хүнсний ногооны 18%-ийг дотоодын үйлдвэрлэлээр хангасан байна. Экспортод мах  гаргасан байна. </t>
  </si>
  <si>
    <t>Стратегийн төлөвлөгөөтэй.</t>
  </si>
  <si>
    <t>Төлөвлаөгөөг тодотгон дахин шинэчилсэн байна.</t>
  </si>
  <si>
    <t xml:space="preserve"> 1238 га-д тариалалт хийж 6981.6 тн ургац хураан авсан.</t>
  </si>
  <si>
    <t>Төмс хүнсний ногоо тариалах зориолгоор 25 га талбайд хөрсний шинжилгээ хийсэн.</t>
  </si>
  <si>
    <t xml:space="preserve">Хашаажуулсан тариалангийн талбай болон талхилагдсан талбайн судалгааг сум бүрээр гаргасан байна. </t>
  </si>
  <si>
    <t>Хашаажуулсан болон ойн зурвастай тариалангийн талбайн хэмжээг 5% нэмэгдүүлсэн байна.</t>
  </si>
  <si>
    <t xml:space="preserve">ОНХС, Хувийн хэвшил </t>
  </si>
  <si>
    <t>Сумдын бэлчээрт 10 худгийг шинээр гаргаж, 12 худгийг сэргээн засварласан</t>
  </si>
  <si>
    <t>100 га-гаас дээш талбайд малын тэжээл тариалалт хийгдсэн байна.</t>
  </si>
  <si>
    <t xml:space="preserve">Бэлчээрт хөнөөл учруулж буй царцааны тархалт буурч, бэлчээрийн даац нэмэгдсэн байна. </t>
  </si>
  <si>
    <t xml:space="preserve"> Цөм сүргээс бусад аймаг, сумдын захиалгыг авч Уулын бор" үүлдрээс 100 өсвөр ухна,Керей үүлдрээс 150 өсвөр хуц   бойжуулан борлуулсан байна. </t>
  </si>
  <si>
    <t>321942 толгой малыг ээмэгжүүлэн, бүртгэл мэдээллийн санд оруулсан.</t>
  </si>
  <si>
    <t>Малыг бүртгэлжүүлэхэд жил бүр нийт мал сүргийн 20-оос доошгүй хувийг хамруулсан байна.</t>
  </si>
  <si>
    <t>Бүх хээлтүүлэгч мал болон цөм сүргийн малыг 100% ээмэглэн бүртгэлжүүлэн мэдээллийн санд оруулсан байна.</t>
  </si>
  <si>
    <t>Төсөл хөтөлбөр, хөнгөлөлттэй зээлд хамрагдсан аж ахуйн нэгжийн тоо нэмэгдсэн байна.</t>
  </si>
  <si>
    <t>Вакцинжуулалтад нийт малын 35 хувь хамрагдсан.</t>
  </si>
  <si>
    <t>Эрсдэлтэй газруудыг вакцинжуулалтад хамруулсан байна.</t>
  </si>
  <si>
    <t>Нийт мал сүргийн 60 хувийг угаалгад хамруулах боломж бүрдсэн байна</t>
  </si>
  <si>
    <t>Хангалтгүй байгаа.</t>
  </si>
  <si>
    <t>Унаагүй. /62 нэгжтэй/</t>
  </si>
  <si>
    <t>Урамшуулалд хамрагдсан малчны тоо,  арьс ширний хэмжээг 10%-иар нэмэгдүүлсэн байна.</t>
  </si>
  <si>
    <t>Урамшуулалд малчин өрхийн  60-аас доошгүй  хувь нь хамрагдсан байна.</t>
  </si>
  <si>
    <t>33 фермерийн аж ахуйд 700-ад толгой цэвэр болон эрлийз мал үржүүлэгдэж байна.</t>
  </si>
  <si>
    <t>Байгалийн болон зэрлэг чацарганыг хамгаалах  0.5 га талбайг хашисан байна.</t>
  </si>
  <si>
    <t>Байгалийн болон зэрлэг чацарганыг хамгаалах 1 га талбайг хашисан байна.</t>
  </si>
  <si>
    <t>Брэнд бүтээгдэхүүний тоо хэмжээг 5%-иар нэмэгдүүлсэн байна.</t>
  </si>
  <si>
    <t>Брэнд бүтээгдэхүүний тоо хэмжээг 10%-иар нэмэгдүүлсэн байна.</t>
  </si>
  <si>
    <t>Гүйцэтгэлийн төлөвлөгөөнд тусган хэрэгжилтийг 100 % ханган ажилласан байна.</t>
  </si>
  <si>
    <t>Бүртгэл мэдээллийн нэгдсэн сантай болсон байна.</t>
  </si>
  <si>
    <t>Бүртгэл мэдээллийн нэгдсэн санд нийт үйлдвэрлэгчдийн 30-иос доошгүй хувь нь орсон байна.</t>
  </si>
  <si>
    <t>Худалдаа, нийтийн хоолны газруудын 10 хувь нь стандартыг мөрдсөн байна.</t>
  </si>
  <si>
    <t>Худалдаа,нийтийн хоолны газруудын  15 хувь нь стандартыг мөрдсөн байна.</t>
  </si>
  <si>
    <t>Нийт малчдын 15 хувь нь даатгуулсан байна.</t>
  </si>
  <si>
    <t>Нийт малчдын 20 хувь нь даатгуулсан байна.</t>
  </si>
  <si>
    <t>Ном соёлын үйлчилгээний хүртээмж сайжирсан байна.</t>
  </si>
  <si>
    <t>Урлагийн арга хэмжээнд дэмжлэг үзүүлсэн байна.</t>
  </si>
  <si>
    <t xml:space="preserve">Сургууль, цэцэрлэгийн орчныг үе шаттай зассан байна. </t>
  </si>
  <si>
    <t>Нэг сургуулийн орчныг зассан.</t>
  </si>
  <si>
    <t>Аян зохион байгуулсан байна.</t>
  </si>
  <si>
    <t>27 хамтарсан баг тус бүрт 1.0 сая төгрөгийг тухайн шатны ИТХурал баталсан байна</t>
  </si>
  <si>
    <t>27 хамтарсан баг тус бүрт 1.0 сая төгрөгийг тухайн шатны ИТХурал баталсан байна.</t>
  </si>
  <si>
    <t>Тайланг аймгийн Засаг даргын зөвлөлөөр хэлэлцэн дүгнэлт, зөвлөмж гаргасан байна.</t>
  </si>
  <si>
    <t>Хүүхэд хамгааллын хамтарсан багийн үйл ажиллагаа сайжирсан байна.</t>
  </si>
  <si>
    <t xml:space="preserve">Дэмжлэг үзүүлсэн байна. </t>
  </si>
  <si>
    <t>Өндөр түвшинд зохион байгуулагдсан байна.</t>
  </si>
  <si>
    <t>2022, 2024</t>
  </si>
  <si>
    <t xml:space="preserve">Хийгдээгүй </t>
  </si>
  <si>
    <t>Хугацаанд нь чанартай зохион байгуулсан байна.</t>
  </si>
  <si>
    <t>Хөтөлбөрүүдийг хэрэгжүүлэх төлөвлөгөөг гарган батлуулсан байна.</t>
  </si>
  <si>
    <t>Программ хангамжийн ажил хийгдсэн байна.</t>
  </si>
  <si>
    <t>Төсвийн сахилга бат сайжирсан байна.</t>
  </si>
  <si>
    <t xml:space="preserve">Зөрчилгүй ажилласан байна. </t>
  </si>
  <si>
    <t xml:space="preserve"> Батлагдсан төсвийн хүрээнд  өргүй ажилласан байна. </t>
  </si>
  <si>
    <t xml:space="preserve">Санхүүгийн зөрчилгүй ажилласан байна. </t>
  </si>
  <si>
    <t>Хөтөлбөр батлагдаж, дэмжлэг үзүүлсэн байна.</t>
  </si>
  <si>
    <t>Хуулийн хүрээнд дэмжсэн байна.</t>
  </si>
  <si>
    <t>Хяналт, шалгалт хийсэн байна</t>
  </si>
  <si>
    <t>Хяналт, шалгалт хийгдсэн байна</t>
  </si>
  <si>
    <t>Эвдэрсэн талбайд нөхөн сэргээлт хийсэн байна.</t>
  </si>
  <si>
    <t xml:space="preserve">Зарим чиглэлийн замын зураг төсөл  хийгдсэн байна. </t>
  </si>
  <si>
    <t>ТЭЗҮ бүрэн хийгдсэн байна.</t>
  </si>
  <si>
    <t>Холбогдох газарт  асуудлыг уламжилсан байна.</t>
  </si>
  <si>
    <t>“Амаржих газар” болгох асуудлыг холбогдох газарт уламжилсан байна.</t>
  </si>
  <si>
    <t>Холбогдох газарт саналаа хүргүүлсэн байна.</t>
  </si>
  <si>
    <t>Алтай, Өлгий, Толбо сумдад хэрэгжүүлсэн.</t>
  </si>
  <si>
    <t>Өлгий сумын төвд GNSS (GPS)-ийн суурин нэг станцтай.</t>
  </si>
  <si>
    <t>257 ш геодезийн байнгын цэг, тэмдэгтэй</t>
  </si>
  <si>
    <t>2021-2036 он хүртэл ГЗБын ерөнхий төлөвлөгөөтэй болсон байна</t>
  </si>
  <si>
    <t>УТ-өөс 17,5 тэрбум төгрөг хуваарилагдаж, 14,8 км далан барих гэрээ хийгдсэн</t>
  </si>
  <si>
    <t>Гэрээт ажлыг  хугацаанд гүйцэтгэж  далангийн ажил хийгдэж эхэлсэн байна.</t>
  </si>
  <si>
    <t>Гэрээт ажлыг  хугацаанд гүйцэтгэж  далангийн ажил үе шаттай хийгдсэн байна.</t>
  </si>
  <si>
    <t>Орон сууцыг буулган шинээр барих төсөл хэрэгжсэн байна</t>
  </si>
  <si>
    <t xml:space="preserve">Гадаадын зээл, тусламж </t>
  </si>
  <si>
    <t>Орон сууцны хорооллын барилга барих боломж бүрдсэн байна.</t>
  </si>
  <si>
    <t>Байршил  нь батлагдсан</t>
  </si>
  <si>
    <t>Сумын нутаг дэвсгэрийн хэмжээний 30 хувьд мониторинг хийгдсэн байна.</t>
  </si>
  <si>
    <t>Сумын нутаг дэвсгэрийн хэмжээний 40 хувьд мониторинг хийгдсэн байна.</t>
  </si>
  <si>
    <t>Эвдэрсэн газрын 10 хувьд нөхөн сэргээлт хийсэн байна.</t>
  </si>
  <si>
    <t>Эвдэрсэн газрын 20 хувьд нөхөн сэргээлт хийсэн байна.</t>
  </si>
  <si>
    <t>Цахим систем нэвтрүүлж эхэлсэн байна.</t>
  </si>
  <si>
    <t>Цахим систем нэвтрүүлсэн  байна.</t>
  </si>
  <si>
    <t>Сумдын нутаг дэвсгэрийн хөгжлийн төлөвлөгөөг шат дараатай боловсруулсан байна.</t>
  </si>
  <si>
    <t xml:space="preserve"> Толбо, Улаанхус сумдын СНД-ийн төлөвлөгөөтөй болсон</t>
  </si>
  <si>
    <t>Хувийн хэвшил, төсөл хөтөлбөр</t>
  </si>
  <si>
    <t>Сум тус бүрийн байцаагч нар  нэг мотоциклтэй болсон байна. /15 мотоцикль/</t>
  </si>
  <si>
    <t>Мэдээллийн сангийн ашиглалт сайжирсан байна. 75 хувь</t>
  </si>
  <si>
    <t>Мэдээллийн сангийн ашиглалт сайжирсан байна. 80 хувь</t>
  </si>
  <si>
    <t>Мэдээллийн зөрүүг арилгасан байна. 100 хувь</t>
  </si>
  <si>
    <t>Хэрэгжилт нь 100 хувь</t>
  </si>
  <si>
    <t xml:space="preserve">Иргэдийн хууль эрх зүйн мэдлэг дээшилсэн байна. </t>
  </si>
  <si>
    <t>Иргэдийн хууль эрх зүйн мэдлэг дээшилсэн байна.</t>
  </si>
  <si>
    <t xml:space="preserve">Гэмт хэргийн тоо буурсан байна. </t>
  </si>
  <si>
    <t xml:space="preserve">Хүүхэд оролцсон гэмт хэргийн тоо буурсан байна. </t>
  </si>
  <si>
    <t>Камержуулалтад үе шаттай холбогдсон байна.</t>
  </si>
  <si>
    <t xml:space="preserve">Өмнөх онтой харцуулахад 46.4 %-иар өссөн үзүүлэлттэй </t>
  </si>
  <si>
    <t xml:space="preserve">Буруулах арга хэмжээ авагдсан байна. </t>
  </si>
  <si>
    <t>Согтуугаар үйлдэгдэж буй гэмт хэргийг 10%-иар буруулах арга хэмжээ авсан байна.</t>
  </si>
  <si>
    <t xml:space="preserve">40% нь унаагаар хангагдсан байна. </t>
  </si>
  <si>
    <t xml:space="preserve">60% нь унаагаар хангагдсан байна. </t>
  </si>
  <si>
    <t xml:space="preserve">Шаардлагатай тоног төхөөрөмжөөр хангагдсан байна.  </t>
  </si>
  <si>
    <t>20 хувь хангагдсан</t>
  </si>
  <si>
    <t>ТЭЗҮ хийгдэж, байртай болсон байна.</t>
  </si>
  <si>
    <t>Техник хэрэгслээр  хангагдсан байна.</t>
  </si>
  <si>
    <t>Үе шаттайгаар хангасан байна.</t>
  </si>
  <si>
    <t>Харуулын байр үе шаттай баригдаж, засвар хийгдсэн байна.</t>
  </si>
  <si>
    <t xml:space="preserve">Шаардлагатай тоног төхөөрөмжөөр хангагдсан байна. </t>
  </si>
  <si>
    <t>Сургалт сурталчилгааны ажил тогтмол зохион байгуулагдсан байна.</t>
  </si>
  <si>
    <t>Төрийн үйлчилгээнд шинэ соёл, стандарт нэвтэрч, чирэгдэлгүй төрийн үйлчилгээ бий болно.</t>
  </si>
  <si>
    <t>Худалдан авах үйл ажиллагаа ил тод нээлттэй зохион байгуулагдах танхимаар хангагдана.</t>
  </si>
  <si>
    <t>Программ нэвтрүүлэх бэлтгэл ажлыг эхлүүлнэ</t>
  </si>
  <si>
    <t xml:space="preserve">Иргэдийн өргөдөл, гомдлыг 80% цахимжуулана. Хуулийн хугацаанд 80% шийдвэрлэнэ. </t>
  </si>
  <si>
    <t xml:space="preserve">Иргэдийн өргөдөл, гомдлыг 81% цахимжуулана. Хуулийн хугацаанд 81% шийдвэрлэнэ. </t>
  </si>
  <si>
    <t xml:space="preserve">Аble системтэй байгууллага 4 </t>
  </si>
  <si>
    <t>Холбогдох тооцоо судалгаа хийж, сургалт зохион байгуулна.</t>
  </si>
  <si>
    <t>Судалгаанд үндэслэсэн сургалтын төлөвлөгөө боловсруулж, хэрэгжүүлнэ.</t>
  </si>
  <si>
    <t>АЗДТГ, ТЗУХ, ТАЗСЗ</t>
  </si>
  <si>
    <t>ЗГХЭГ, УА, ТАЗ, Төрийн байгууллагууд</t>
  </si>
  <si>
    <t xml:space="preserve">Сургалт явуулж, хүний нөөцийн аудит хийх удирдамж гарган төрийн байгууллагуудад нэвтрүүлж эхэлнэ. </t>
  </si>
  <si>
    <t>Хүний нөөцийн аудит хийж, төрийн албаны тухай хуулийн хэрэгжилтийг хангуулна.</t>
  </si>
  <si>
    <t>Төрийн албаны бүтэц, зохион байгуулалт, албан хаагчдын зохист тоо, хэмжээ, ажлын  үр дүнд дүн шинжилгээ хийж, ажлын бүтээмжийг нэмэгдүүлнэ.</t>
  </si>
  <si>
    <t>Төрийн захиргааны
байгууллагад чиг үүргийн
иж бүрэн шинжилгээний
тайлан гарсан байна.</t>
  </si>
  <si>
    <t>ТАЕШ-1 удаа, Тусгай шалгалт-7 удаа, ТҮБТШЗ-ийн сонгон шалгаруулалтыг 3 удаа тус тус зохион байгуулсан.</t>
  </si>
  <si>
    <t>Журмын дагуу нөөц бүрдүүлэх, чадахуйн зарчмыг баримтлан сул орон тоог нөхөх ажлыг зохион байгуулна.</t>
  </si>
  <si>
    <t>15 ширхэг суурь компьютертэй.</t>
  </si>
  <si>
    <t>5 сумын ЗДТГ-т тус бүр 5 ширхэг иж бүрэн компьютер олгосон.</t>
  </si>
  <si>
    <t>Журмын дагуу төрийн захиргааны албан хаагчийн зэрэг дэвийг олгосон байна.</t>
  </si>
  <si>
    <t>Нийт 168 байгууллагыг холбосон.</t>
  </si>
  <si>
    <t>Хүний нөөцийн
удирдлагын мэдээллийн
санг цалингийн нэгдсэн
системтэй холбоно.</t>
  </si>
  <si>
    <t>Цалингийн нэгдсэн системээр дамжуулан цалин олгох ажлыг эрчимжүүлж, хяналтыг сайжруулна.</t>
  </si>
  <si>
    <t>Орон тоо, цалин хөлсний зардлын төлөвлөлт, хэрэгжилт, хяналтыг сайжруулна.</t>
  </si>
  <si>
    <t>Аймгийн хэмжээний бүх төсөвт байгууллага</t>
  </si>
  <si>
    <t xml:space="preserve">Шийдвэр гаргах эмэгтэйчүүдийн эзлэх хувь өссөн байна </t>
  </si>
  <si>
    <t>Хөтөлбөрүүдийн үргэлжлэлийг ханган ажиллана</t>
  </si>
  <si>
    <t>Чанартай боловсрол эзэмших боломж бүрдүүлж ажилласан</t>
  </si>
  <si>
    <t>Гадаадад суралцах оюутны тоо нэмэгдсэн байна.</t>
  </si>
  <si>
    <t>Бодлогын баримт бичгийн
хэрэгжилт, үр дүн сайжирч ахиц
гарсан байна.</t>
  </si>
  <si>
    <t>ISO стандартыг хэрэгжүүлэх сургалт хийгдсэн байна.</t>
  </si>
  <si>
    <t>ISO стандартыг нэвтрүүлэх ажлыг эхлүүлсэн байна.</t>
  </si>
  <si>
    <t>Программыг бүрэн нэвтрүүлсэн байна.</t>
  </si>
  <si>
    <t>Иргэд цаг үеийн мэдээ, мэдээллээр тогтмол хангагдсан байна.</t>
  </si>
  <si>
    <t>Төрийн үйлчилгээний шуурхай байдал хангагдсан байна.</t>
  </si>
  <si>
    <t>Хүний нөөцийн иж бүрэн судалгаа хийж, хөтөлбөр боловсруулж, батлуулсан байна.</t>
  </si>
  <si>
    <t>Хөтөлбөрийг хэрэгжүүлж эхэлсэн байна.</t>
  </si>
  <si>
    <t>Сургалтад хамруулсан байдал сайжирсан байна.</t>
  </si>
  <si>
    <t>44 байгууллагын 855 төрийн албан хаагчийг сургалтад хамруулсан байна.</t>
  </si>
  <si>
    <t>Сургалтад хамруулсан байдалд ахиц гарсан байна.</t>
  </si>
  <si>
    <t>Сургалт, сурталчилгааг
тогтмол явуулснаар төрийн албан хаагчдын ёс зүйн зөрчлийг бууруулсан байна.</t>
  </si>
  <si>
    <t>Төрийн албан хаагчдыг соён гэгээрүүлэх үйл ажиллагааг эрчимжүүлсэн байна.</t>
  </si>
  <si>
    <t>Төрийн албан хаагчийн авлига, хээл хахууль, гэмт хэргийн тоог бууруулна</t>
  </si>
  <si>
    <t>Нутгийн захиргааны 11 байгууллагын 278 албан тушаалын тодорхойлолтыг хянан  батлуулсан.</t>
  </si>
  <si>
    <t>Төрийн албаны шалгалт авах танхим байгуулсан байна.</t>
  </si>
  <si>
    <t>Төрийн албаны шалгалт авах танхимыг тусгайлан тохижуулж үйл ажиллагаа нь жигдэрсэн байна.</t>
  </si>
  <si>
    <t>Сангийн яамны "Цалингийн нэгдсэн систем"- д  холбогдож, цалин олгосон байна.</t>
  </si>
  <si>
    <t>ХШҮ-ний аргачлал, журам шинэчлэгдэн батлагдсан байна.</t>
  </si>
  <si>
    <t>"Ковид 19" цар тахалтай холбогдуулан  арга хэмжээ зохион байгуулагдаагүй</t>
  </si>
  <si>
    <t>Хөрш зэргэлдээ улс, аймгийн хамтын ажиллагаа өргөжинө</t>
  </si>
  <si>
    <t>Сургалт зохион байгуулах орчин бүрдсэн байна.</t>
  </si>
  <si>
    <t>Соён гэрээрүүлэх ажлыг жил бүр зохион байгуулсан байна.</t>
  </si>
  <si>
    <t>Шаардагдах тоног төхөөрөмжөөр үе шаттай хангагдсан байна.</t>
  </si>
  <si>
    <t>Газрын асуудлыг шийдвэрлүүлсэн байна.</t>
  </si>
  <si>
    <t>ОНТөсөвЗамын сан</t>
  </si>
  <si>
    <t>тийм</t>
  </si>
  <si>
    <t>Төсөл, хөтөлбөр, ОНТ</t>
  </si>
  <si>
    <t>Шаардлага хангасан байгууламжтай болох судалгаа хийгдсэн байна</t>
  </si>
  <si>
    <t>ЭМ-ийн төвүүд үе шаттай шаардлага хангасан байгууламжтай болсон байна</t>
  </si>
  <si>
    <t>Улсын төсөв, ОНТөсөв, Төсөл, хөтөлбөр</t>
  </si>
  <si>
    <t>Нэгдсэн эмнэлэгт хэрэгжүүлж эхэлсэн</t>
  </si>
  <si>
    <t>Аймгийн нэгдсэн эмнэлгийн холболтыг сайжруулсан байна.</t>
  </si>
  <si>
    <t xml:space="preserve">Эмнэлгийн тусламж үйлчилгээг сайжруулж, шинэ түвшинд хүргэх менежментийн шилдэг туршлагыг судлан, нэвтрүүлнэ. </t>
  </si>
  <si>
    <t>Нийт эмчийн 60%  бэлтгэгдсэн</t>
  </si>
  <si>
    <t>Нийт эмчийн 50% хамрагдсан</t>
  </si>
  <si>
    <t>Аймг, сумын ОНТөсөв</t>
  </si>
  <si>
    <t>Сумдад 8 эмч ажиллаж байгаа</t>
  </si>
  <si>
    <t xml:space="preserve">Багийн эмч нар 100% мотоциклтэй </t>
  </si>
  <si>
    <t>Зорилтод бүлгийн эмэгтэйчүүдэд судалгаа хийгдсэн байна.</t>
  </si>
  <si>
    <t>Аймаг, сумын ОНТөсөв</t>
  </si>
  <si>
    <t xml:space="preserve"> Хөтөлбөр шинээр боловсруулж батлуулсан байна.</t>
  </si>
  <si>
    <t>Хөтөлбөр хэрэгжиж байсан</t>
  </si>
  <si>
    <t xml:space="preserve"> Хөтөлбөрийн хэрэгжилт 40 хувьд хүрсэн байна</t>
  </si>
  <si>
    <t xml:space="preserve"> Хүүхэд хамгааллын чиглэлийн хөтөлбөр хэрэгжүүлсэн</t>
  </si>
  <si>
    <t>Багш сонгон шалгаруулах  журам боловсруулагдсан байна.</t>
  </si>
  <si>
    <t>Журмыг мөрдлөг болгон ажиллаж, ил тод байдал хангагдсан байна.</t>
  </si>
  <si>
    <t>Хүүхдийн цэцэрлэгийн эрхлэгч, багш сонгон шалгаруулж, томилох үйл ажиллагааг ил тод, иргэдийн хяналттай болгоно.</t>
  </si>
  <si>
    <t>Багш сонгон шалгаруулах журам боловсруулагдсан байна.</t>
  </si>
  <si>
    <t>Журмыг мөрдлөг болгон ил тод байдал хангагдсан байна.</t>
  </si>
  <si>
    <t>Захирлуудын сонгон шалгаруулалт х ууль журмын дагуу явагдаж байна.</t>
  </si>
  <si>
    <t>Эрхлэгч нарын сонгон шалгаруулалт х ууль журмын дагуу явагдаж байна.</t>
  </si>
  <si>
    <t xml:space="preserve">ОНТөсөв, </t>
  </si>
  <si>
    <t>Хөтөлбөр шинээр боловсруулан батлуулж, хэрэгжүүлж эхэлсэн байна.</t>
  </si>
  <si>
    <t>"ЭЕШ-ын үр дүнг дээшлүүлэх-I" хөтөлбөрийг хэрэгжүүлсэн</t>
  </si>
  <si>
    <t>Хөтөлбөр шинээр боловсруулан батлуулж, хэрэгжүүлж эхэлсэн байна. /480 оноо/</t>
  </si>
  <si>
    <t>Хөтөлбөрийн хэрэгжилт хангагдсан байна. 483 оноо</t>
  </si>
  <si>
    <t xml:space="preserve">Хөтөлбөр шинээр боловсруулан батлуулж, хэрэгжүүлж эхэлсэн байна. </t>
  </si>
  <si>
    <t>Орон нутгийн төсөв, хувийн хэвшлийн дэмжлэг</t>
  </si>
  <si>
    <t>4,0</t>
  </si>
  <si>
    <t>Багшийн хөгжил хөтөлбөр хэрэгжсэн</t>
  </si>
  <si>
    <t>Хөтөлбөр шинээр боловсруулж, батлуулсан байна.</t>
  </si>
  <si>
    <t xml:space="preserve">Хөтөлбөрийн хэрэгжилтийг хангуулсан байна. </t>
  </si>
  <si>
    <t xml:space="preserve">Багшийн ажлыг дүгнэх , урамшуулах нэмэлт шалгуурыг гаргасан байна.  </t>
  </si>
  <si>
    <t>Орон нутгийн төсөв, хөтөлбөрөөр</t>
  </si>
  <si>
    <t xml:space="preserve">Багш нарын мэдлэг чадвар ахисан байна. </t>
  </si>
  <si>
    <t>Монгол хэлний сургалтын хөтөлбөр, суралцахуйн удирдамжтай болгох асуудлыг шийдвэрлүүлсэн байна.</t>
  </si>
  <si>
    <t>Хөтөлбөрийн хэрэгжилтийг үргэлжлүүлэн хэрэгжүүлсэн байна. /Биелэлт 40 хувьд хүрсэн байна/</t>
  </si>
  <si>
    <t>Ерөнхий боловсролын сургуулиудын "Үдийн хоол" өгөх нөхцөл бололцоог бүрдүүлнэ.</t>
  </si>
  <si>
    <t>Сургуулиуд үдийн хоол өгөх боломж, нөхцөлийг үе шаттай хэрэгжүүлсэн байна.</t>
  </si>
  <si>
    <t>Улсын төсөв, орон нутгийн дэмжлэгээр</t>
  </si>
  <si>
    <t>0,5</t>
  </si>
  <si>
    <t>Улс, орон нутгийн төсөв, төсөл, хөтөлбөр</t>
  </si>
  <si>
    <t>ОНтөсөв,  хувийн хэвшил</t>
  </si>
  <si>
    <t>Хөтөлбөрийн хэрэгжилтийг  хангуулсан байна.</t>
  </si>
  <si>
    <t>Хөтөлбөрийг шинээр боловсруулан батлуулж, хэрэгжүүлж эхэлсэн байна.</t>
  </si>
  <si>
    <t>Хамрагдалт 20%-тай</t>
  </si>
  <si>
    <t>Хамрагдалт 40%-д хүрсэн байна.</t>
  </si>
  <si>
    <t>ОНТөсөв, хувийн хэвшил</t>
  </si>
  <si>
    <t>Хөтөлбөрийг боловсруулан батлуулсан байна.</t>
  </si>
  <si>
    <t xml:space="preserve"> Төлөвлөгөөт ажил зохион байгуулсан байна. </t>
  </si>
  <si>
    <t>ОНТөсөв, хувийн хэвшил, төсөл, хөтөлбөр</t>
  </si>
  <si>
    <t xml:space="preserve">Нэг цэгийн үйлчилгээний төв 1 ажилтантай болсон байна. </t>
  </si>
  <si>
    <t xml:space="preserve">Нэг цэгийн үйлчилгээний төв 1 ажилтанг тогтмол ажиллуулсан байна. </t>
  </si>
  <si>
    <t>2020-2022</t>
  </si>
  <si>
    <t>0.5</t>
  </si>
  <si>
    <t>ОНТөсөв, төсөл хөтөлбөр</t>
  </si>
  <si>
    <t>Улсын төсөв, төсөл хөтөлбөр</t>
  </si>
  <si>
    <t>Өдөрт 100 тн сүү боловсруулах Гүемхэн сүүний жижиг үйлдвэр ашиглалтад орсон.</t>
  </si>
  <si>
    <t>үйл ажиллагааны зардлаар</t>
  </si>
  <si>
    <t>ЖДҮ, сангийн хөрөнгөөр, төсөл, хөтөлбөр</t>
  </si>
  <si>
    <t>Үйл ажиллагааны зардлаар</t>
  </si>
  <si>
    <t>ОНТ, төсөл хөтөлбөр, хувийн хэвшил</t>
  </si>
  <si>
    <t>Төлөвлөгөө боловсруулан батлуулсан байна.</t>
  </si>
  <si>
    <t>Төлөвлөгөөний хэрэгжилтийг хангуулсан байна.</t>
  </si>
  <si>
    <t>ОНТ, СХС, ЖДҮХС, ХЭДС</t>
  </si>
  <si>
    <t>Хөрөнгийн асуудлыг шийдвэрлэсэн байна.</t>
  </si>
  <si>
    <t>СХС, ЖДҮХС, ХЭДС</t>
  </si>
  <si>
    <t xml:space="preserve">      </t>
  </si>
  <si>
    <t>АХБанкны зээлээр</t>
  </si>
  <si>
    <t>2 сумын нийт 560 га газарт усалгааны системийг шинээр барих  ажлыг зохион байгуулсан байна.</t>
  </si>
  <si>
    <t>Тариалалт хийгдсэн байна.</t>
  </si>
  <si>
    <t>УТ, ОНТ, СХС, ЖДҮХС, ХЭДС, хувийн хэвшил</t>
  </si>
  <si>
    <t>Хувийн хэвшлийн хөрөнгөөр</t>
  </si>
  <si>
    <t>Аймгийн нийт талбайн 15 хувийг хөрсний шинжилгээнд хамруулсан байна.</t>
  </si>
  <si>
    <t>Аймгийн нийт талбайн 10 хувийг хөрсний шинжилгээнд хамруулсан байна.</t>
  </si>
  <si>
    <t>Хүнсий ногоо дэд хөтөлбөрийг батлуулсан.</t>
  </si>
  <si>
    <t>УТ, ОНТ, ХААДСан</t>
  </si>
  <si>
    <t>Хүнсний ногоо хөтөлбөрийн хэрэгжилтийг  хангуулсан байна.</t>
  </si>
  <si>
    <t>Сумдад  жилд 3-аас доошгүй бэлчээрийн худаг гаргасан байна.</t>
  </si>
  <si>
    <t>Нийт 100 га талбайд тариалж 187 тн ургац хураан авсан.</t>
  </si>
  <si>
    <t>Сумдын бэлчээрийн төлөв байдлын үнэлгээг 79 цэгээс доошгүй  цэгт хийсэн байна.</t>
  </si>
  <si>
    <t>20000-аас доошгүй га-д царцаатай тэмцэх ажил хийгдсэн.</t>
  </si>
  <si>
    <t xml:space="preserve"> Хувийн хэвшил</t>
  </si>
  <si>
    <t>СХС, ЖДҮХС, ХЭДС, ХААДС</t>
  </si>
  <si>
    <t>СХС, ЖДҮХС, ХЭДС, ТББ</t>
  </si>
  <si>
    <t>Улсын төсөв, ОНтөсөв</t>
  </si>
  <si>
    <t>Аялал жуулчлалын нэг төрлийн бүтээгдэхүүн байна.</t>
  </si>
  <si>
    <t>ОНТөсөв, хувийн хэвшил, төсөл хөтөлбөр</t>
  </si>
  <si>
    <t>Санхүүжилтийг уламжлан шийдвэрлүүлсэн байна.</t>
  </si>
  <si>
    <t>Эко орчин бүрдсэн байна. /2 цэг байгуулна/</t>
  </si>
  <si>
    <t>Стандартын шаардлага хангасан хогийн савтай болсон байна</t>
  </si>
  <si>
    <t>Газрын асуудал шийдвэрлэгдсэн байна.</t>
  </si>
  <si>
    <t xml:space="preserve"> Үйлдвэртэй болсон байна.</t>
  </si>
  <si>
    <t>Журмыг мөрдөж, хэрэгжилтийг хангуулсан байна.</t>
  </si>
  <si>
    <t>Хөрөнгийн асуудлыг шийдвэрлүүлсэн байна.</t>
  </si>
  <si>
    <t>ОНТөсөв, Хувийн хэвшил, төсөл, хөтөлбөр</t>
  </si>
  <si>
    <t>Шинэ хогийн цэгтэй болсон байна.</t>
  </si>
  <si>
    <t xml:space="preserve">ОНТөсөв </t>
  </si>
  <si>
    <t>Мал аж ахуйн гаралтай бүтээгдэхүүнд тандалт, шинжилгээ хийгдсэн байна.</t>
  </si>
  <si>
    <t>3.3.9. Мал эмнэлгийн тогтолцооны шинэчлэлийг төгөлдөржүүлж, халдварт, гоц халдварт өвчинтэй тэмцэх, өвчний гаралтыг бууруулж,  малын гаралтай түүхий эд, бүтээгдэхүүнийг экспортод гаргах боломжийг бүрдүүлнэ.</t>
  </si>
  <si>
    <t>Судалгаа, төлөвлөлт хийгдсэн байна.</t>
  </si>
  <si>
    <t>Нийт малын эмч нарын 35%-ийг мотоциклтэй болгосон байна.</t>
  </si>
  <si>
    <t>Сумдын гудамж, зам, талбай, үл хөдлөх, эд хөрөнгийн хаягийг байршуулсан байна.</t>
  </si>
  <si>
    <t>Нэг сумын гудамж, зам, талбай, үл хөдлөх, эд хөрөнгийн хаягийг  байршуулсан байна.</t>
  </si>
  <si>
    <t>45 ш геодезийн байнгын цэг, тэмдэгтийг сэргээн засварлана.</t>
  </si>
  <si>
    <t>25 ш геодезийн байнгын цэг, тэмдэгтийг сэргээн засварлана.</t>
  </si>
  <si>
    <t>2021-2036 он хүртэл ГЗБын ерөнхий төлөвлөгөө хийж эхэлсэн байна</t>
  </si>
  <si>
    <t>Гадаадын хөнгөлөлттэй  зээл, технологийг ашиглах  талаар судлагдаж байгаа.</t>
  </si>
  <si>
    <t>ТЭЗҮ хийгдэж, хөрөнгийн асуудлыг шийдвэрлүүлсэн байна.</t>
  </si>
  <si>
    <t>Орон сууцыг буулган шинээр барих төсөл хэрэгжсэн байна.</t>
  </si>
  <si>
    <t xml:space="preserve">
</t>
  </si>
  <si>
    <t xml:space="preserve">Судалгаа,
 ТЭЗҮ-г хийгдсэн байна.
</t>
  </si>
  <si>
    <t>Төсөл хэрэгжүүлэх арга хэмжээ авсан байна.</t>
  </si>
  <si>
    <t xml:space="preserve"> Улс, орон нутгийн төсөв</t>
  </si>
  <si>
    <t>2 сумын хөгжлийн ерөнхий төлөвлөгөөг боловсруулж хийлгүүлсэн байна.</t>
  </si>
  <si>
    <t xml:space="preserve"> ТУНС-ийн хэрэгжилтийг хангуулж,           Татвар төлөгчдийг бүртгэлд бүрэн хамруулсан байна.</t>
  </si>
  <si>
    <t>ТУНСистемтэй.</t>
  </si>
  <si>
    <t>Иргэд</t>
  </si>
  <si>
    <t xml:space="preserve">Хэрэгжилт нь 100 хувь </t>
  </si>
  <si>
    <t>Мал, тэжээвэр амьтдын тооллого хийгдсэн байна.</t>
  </si>
  <si>
    <t xml:space="preserve">Зарим сумдын замын засвар, тэмдэг, тэмдэглэгээтэй болсон байна. </t>
  </si>
  <si>
    <t>ТӨРӨЛХ НУТАГ, ТӨГӨЛДӨР ХӨГЖИЛ
6.1. Өлгий сумын иргэдийн ая тухтай амьдрах орчин нөхцөлийг бүрдүүлнэ.</t>
  </si>
  <si>
    <t>6.1.1. “Өнгөтэй Өлгий-хот тохижилтын алба” орон нутгийн өмчит аж ахуйн тооцоот үйлдвэрийн газрыг шинэчлэн байгуулна.</t>
  </si>
  <si>
    <t>“Стандарттай Өлгий” болгох  арга хэмжээг шат дараатай хэрэгжүүлнэ.</t>
  </si>
  <si>
    <t>Хөгжлийн бодлогын баримт бичиг боловсруулан батлуулсан байна.</t>
  </si>
  <si>
    <t>Азийн хөгжлийн банкны хөнгөлттэй зээл</t>
  </si>
  <si>
    <t>Ажлын 60% хийгдсэн байна</t>
  </si>
  <si>
    <t>Айл өрхүүд гэрэл цахилгаантай болсон байна.</t>
  </si>
  <si>
    <t>Дэлхийн банк хөнгөлөлттэй зээл</t>
  </si>
  <si>
    <t xml:space="preserve"> ОНТөсөв</t>
  </si>
  <si>
    <t>2 сумын  ЦДАШ нь бүрэн шинэчлэгдсэн байна.</t>
  </si>
  <si>
    <t xml:space="preserve">УТөсөв, ОНТөсөв </t>
  </si>
  <si>
    <t xml:space="preserve">Улс, орон нутгийн төсөв, </t>
  </si>
  <si>
    <t>Сургалтын танхимтай болсон байна.</t>
  </si>
  <si>
    <t>Санхүүгийн дэмжлэг авч байсан</t>
  </si>
  <si>
    <t>Бүх шатны сургалт зохион байгуулах орчин бүрдсэн байна.</t>
  </si>
  <si>
    <t>Аймгийн Асрамжийн газрын барилгыг ашиглалтад оруулна.</t>
  </si>
  <si>
    <t>УТөсөв /Халамжийн сан/</t>
  </si>
  <si>
    <t>ОНТөсөв, Хувийн хэвшил, ААН</t>
  </si>
  <si>
    <t xml:space="preserve">Согтуугаар үйлдэгдэж буй гэмт хэргийн тоо  58 </t>
  </si>
  <si>
    <t>Орчин үеийн тоног төхөөрөмжөөр хангагдсан байна</t>
  </si>
  <si>
    <t>Хилийн харуул уудын  40 % мотоциклтэй.</t>
  </si>
  <si>
    <t>Хилийн харуулуудын байр хуучирч муудсан.</t>
  </si>
  <si>
    <t>Харуулын байрны нөхцөл сайжирсан  байна.</t>
  </si>
  <si>
    <t>560.0</t>
  </si>
  <si>
    <t>4 хөтөлбөр байна.</t>
  </si>
  <si>
    <t>Орон нутгаас олдсон түүх, археологийн олдворуудын судалгааг гаргасан байна</t>
  </si>
  <si>
    <t>Холбогдох газарт хүсэлт уламжилсан байна.</t>
  </si>
  <si>
    <t>Бэлтгэл ажил хангасан байна.</t>
  </si>
  <si>
    <t>Шаардлагатай сургалтын хэрэгслээр хангасан байна.</t>
  </si>
  <si>
    <t>Сургалт зохион байгуулагдсан байна.</t>
  </si>
  <si>
    <t>Орон нутгийн төсөв, хувийн хэвшил, төсөл, хөтөлбөр</t>
  </si>
  <si>
    <t>Улсын төсөв, ОНТөсөв, төсөл хөтөлбөр</t>
  </si>
  <si>
    <t>Аймаг, сумдын төрийн албан хаагчдын ажиллах нөхцөлийг үе шаттай сайжруулсан байна.</t>
  </si>
  <si>
    <t>Аймаг, сумдын төрийн албан хаагчдын ажиллах нөхцөлийг үе шаттай сайжруулна.</t>
  </si>
  <si>
    <t>Олон улсын төсөл, хөтөлбөр хэрэгжүүлэгч байгууллагуудтай хамтын ажиллагааг өргөжүүлж, орон нутагт оруулах хөрөнгө оруулалтыг нэмэгдүүлнэ.</t>
  </si>
  <si>
    <t>Ажлын хэсэг байгуулж, загвар боловсруулах ажлыг эхэлсэн байна.</t>
  </si>
  <si>
    <t>Аймгийн стратеги хөгжлийн загварын төслийг боловсруулсан байна.</t>
  </si>
  <si>
    <t xml:space="preserve">Үйл ажиллагаандаа мөрдлөг болгож эхэлсэн байна. </t>
  </si>
  <si>
    <t>Дотоод мэдээлэл солилцооны программтай болсон байна.</t>
  </si>
  <si>
    <t>Зураг төсөв хийгдэж эхэлсэн  байна.</t>
  </si>
  <si>
    <t>Зураг төсөв бэлэн болсон байна.</t>
  </si>
  <si>
    <t>Барилгын ажлыг үргэлжлүүлсэн байна.</t>
  </si>
  <si>
    <t>Хэрэгжилтйг хангуулсан байна</t>
  </si>
  <si>
    <t>Улсын газар зохион байгуулалтын ерөнхий төлөвлөгөөнд нийцүүлэн аймгийн газар зохион байгуулалтын ерөнхий төлөвлөгөөг шинэчлэн боловсруулна.</t>
  </si>
  <si>
    <t>Зураг төсөв  хийгдэж, барилгын ажил эхэлсэн байна.</t>
  </si>
  <si>
    <t>Өргөтгөлийн зураг төсөв хийлгэх хөрөнгийг 2022 оны төсөвт тусгуулсан байна.</t>
  </si>
  <si>
    <t>3.8. САНСАРЫН ХОЛБОО, ЦАХИМ МЭДЭЭЛЭЛ, БАТАЛГААТ ХЭМЖҮҮР</t>
  </si>
  <si>
    <t>АЗДТГ, ТЗУХ</t>
  </si>
  <si>
    <t>АЗДТГ-ын ХЭЛТСҮҮД</t>
  </si>
  <si>
    <t>4.1.4. Төрийн байгууллагуудын үйл ажиллагаанд мэдээллийн технологийг нэвтрүүлэн ажлын уялдаа холбоог сайжруулж, дотоод мэдээлэл солилцооны программыг нэвтрүүлэх замаар төрийн үйлчилгээг хөнгөн шуурхай, хүртээмжтэй болгоно.</t>
  </si>
  <si>
    <t>2021 он</t>
  </si>
  <si>
    <t>2022 он</t>
  </si>
  <si>
    <t>2023 он</t>
  </si>
  <si>
    <t>2024 он</t>
  </si>
  <si>
    <t>Гүйцэтгэлээр</t>
  </si>
  <si>
    <t xml:space="preserve">ХОЁР. ХҮНИЙ ХӨГЖЛИЙН БОДЛОГО.   ЭРДЭМ БОЛОВСРОЛД ЭРС ӨӨРЧЛӨЛТ      
</t>
  </si>
  <si>
    <t>2.1. Хүн бүрт чанартай боловсрол эзэмших тэгш боломж бүрдүүлж, тэгш хамруулах тогтолцоог бэхжүүлнэ.</t>
  </si>
  <si>
    <t>Хөтөлбөрийн хэрэгжилт хангагдсан байна. /45% хүртэл/</t>
  </si>
  <si>
    <t xml:space="preserve">1-3 удаа туршлага судалж байсан. </t>
  </si>
  <si>
    <t xml:space="preserve"> Боловсролын чанарын шинэчлэл" хөтөлбөрт хамрагдаж байгаа сургуулийн тоо-15</t>
  </si>
  <si>
    <t xml:space="preserve">Сумдын эргэлтийн эмийн санг тусгаарлаж, байгууллагын өөрийн орлогыг нэмэгдүүлсэн байна. </t>
  </si>
  <si>
    <t>3.35 тэрбум</t>
  </si>
  <si>
    <t>3.5тэрбум</t>
  </si>
  <si>
    <t>14.0 тэрбум</t>
  </si>
  <si>
    <t>2021-202</t>
  </si>
  <si>
    <t>Нийт малчдын 10.4 хувь нь даатгуулсан</t>
  </si>
  <si>
    <t xml:space="preserve">Царцааны тархалт буурч, бэлчээрийн даац нэмэгдсэн байна  </t>
  </si>
  <si>
    <t xml:space="preserve">Ёс зүйн зөрчил гаргасан албан хаагч давхардсан тоогоор 30,  анх удаа гаргасан 28, давтан гаргасан 2 албан хаагч байна.
</t>
  </si>
  <si>
    <t>7 байгууллагын хүний нөөцийн томилгооны зөрчлийг арилгах чиглэлээр зөвлөн туслах ажил хийгдсэн.</t>
  </si>
  <si>
    <t xml:space="preserve">ТЗ-ны 84 албан хаагчийн зэрэг дэвийг шинээр тогтоож, 99 албан хаагчийн зэрэг дэвийг ахиулан олгосон. </t>
  </si>
  <si>
    <t>БАЯН-ӨЛГИЙ АЙМГИЙН ЗАСАГ ДАРГЫН 2020-2024 ОНЫ ҮЙЛ АЖИЛЛАГААНЫ ХӨТӨЛБӨРИЙГ ХЭРЭГЖҮҮЛЭХ АРГА ХЭМЖЭЭНИЙ ТӨЛӨВЛӨГӨӨ /2021-2024 ОН/</t>
  </si>
  <si>
    <t xml:space="preserve">                      Аймгийн Засаг даргын 2021 оны А/51 дүгээр захирамжийн 1 дүгээр хавсралт</t>
  </si>
  <si>
    <t>Хэрэгжилт</t>
  </si>
  <si>
    <t>Хувь</t>
  </si>
  <si>
    <t>Хугацаа болоогүй</t>
  </si>
  <si>
    <t>х/б</t>
  </si>
  <si>
    <t>Монгол Алтайн нурууны болон Хөх Сэрхийн нурууны улсын тусгай хамгаалалттай газруудын онцгой, аялал жуулчлал, хязгаарлалтын бүсэд улсын төсвийн 22.0 сая төгрөгийн хөрөнгө оруулалтаар MNS стандартын дагуу 160 ширхэг хилийн багана, 2 самбар, 23 тэмдэг тэмдэгжүүлэлт хийсэн.</t>
  </si>
  <si>
    <t xml:space="preserve">2021-2022 онд уул уурхайн олборлолтод өртсөн 3 га талбайд биологийн, 15 га талбайд техникийн нөхөн сэргээлтийн ажил хийсэн. </t>
  </si>
  <si>
    <t>Цэнгэл сумын суурин газарт GNSS (GPS)-ийн байнгын ажиллагаатай суурин станц байгуулахаар ГЗБГЗЗГазарт захиалга өгсөн. Одоогийн байдлаар санхүүжилт нь шийдвэрлэгдээгүй байна.</t>
  </si>
  <si>
    <t>Бетон зуурмагийн үйлдвэрийг Зэвсэгт хүчний 340-р ангийн хөрөнгөөр барьж 2021 онд ашиглалтад оруулсан.Одоо ажиллаж байна.</t>
  </si>
  <si>
    <t>Тус аймгийн хувьд шахмал түлшний үйлдвэрийг нүүрс ашиглалтын тусгай зөвшөөрөлтэй “Хотгор” ХХК, “Жанат” ХХК-иудад түшиглэн байгуулах боломжтой байгаа ба “Эрчим хүчний эдийн засгийн хүрээлэн” ТӨААТҮ-ийн газар “Бүс нутгийн томоохон нүүрсний уурхайнуудыг түшиглэн сайжруулсан шахмал түлшний үйлдвэр барих” техник эдийн засгийн үндэслэл боловсруулахад шаардлагатай мэдээллийг хүргүүлэн хамтран ажиллаж байна.</t>
  </si>
  <si>
    <t>2021 онд аймгийн орон нутгийн хөгжлийн сангийн 25.0 сая төгрөгөөр Алтанцөгц сум хогийн отваль тохижуулах ажил, сумын орон нутгийн хөгжлийн сангийн хөрөнгөөр Бугат сум 6.0 сая төгрөгөөр хогийн цэгийн хогийг түрж цэвэрлэх, Дэлүүн сум 15.0 сая төгрөгөөр эзэнгүй хог ачуулах, хогийн отваль тохижуулах, Улаанхус сум 16.8 сая төгрөгөөр хогийн отваль тохижуулах, "Хоггүй орчин" төсөл хэрэгжүүлэх, Цэнгэл сум 5.0 сая төгрөгөөр хогийн отваль тохижуулах ажил, Буянт сум байгаль хамгаалах сангийн 3.5 сая төгрөгөөр хогийн отваль тохижуулах ажлууд хийж гүйцэтгэсэн. 2022 онд Баяннуур сумын нэгдсэн хогийн цэгийг орон нутгийн хөгжлийн сангийн 15.0 сая төгрөгийн хөрөнгөөр тохижуулж янзалсан. Улаанхус сумын Хөххөтөл багт Швейцарын хөгжлийн агентлагийн 250.0 сая төгрөгийн хөрөнгө оруулалтаар жишиг хогийн отвалын ажил нь хуванцар сав лаазыг дахин боловсруулах жижиг үйлдвэрийг гадаадын хөрөнгө оруулалтаар хийж гүйцэтгэн ашиглалтад оруулсан. Мөн орон нутгийн төсвийн 10.0 сая төгрөгөөр Өлгий сумын 3, 4 дүгээр багуудад үүссэн хогийн цэгийг цэвэрлэх, түүнчлэн аялагчдын Толбо нуур орчмоор үүсгэсэн их хэмжээний хогийг цэвэрлэх ажлуудыг хийж гүйцэтгэлээ. Мөн орон нутгийн төсвийн 2.5 сая төгрөгөөр Өлгий сумын нутаг дэвсгэрт 10 ширхэг хуванцар хаях хогийн савыг хийлгэн байршуулав.</t>
  </si>
  <si>
    <t xml:space="preserve">Ховд голын онцгой хамгаалалтын бүсэд хайрга олборлох зөрчлийг таслан зогсоох, урьдчилан сэргийлэх зорилгоор холбогдох мэргэжлийн байгууллагууд хамтарч хяналт-шалгалт хийн Өлгий, Бугат сумын нутаг дэвсгэрт орших Ховд голын онцгой хамгаалалтын бүсээс хайрга олборлосон 6 зөрчлийг илрүүлж, олборлосон хайргыг авсан газарт буцаан буулгаж, нөхөн сэргээлт хийлгүүлсэн. Мөн Бугат сумын 30 айл өрх өөрийн өмчлөлийн хашаа дотроос хууль бусаар хайрга олборлон борлуулж байсныг илрүүлэн, таслан зогсоож эвдэрсэн газарт нөхөн сэргээлт хийлгэсэн. Үүнээс гадна Цэнгэл сумын Цэнгэл нэртэй талбайд “Эс Жи групп” ХХК-нд тухайн жилийн байгаль орчныг хамгаалах төлөвлөгөөнд тусгагдсаны дагуу 3 га талбайд биологийн нөхөн сэргээлт, 1 га талбайд техникийн, Алтай сумын нутаг дэвсгэр “Сагсай минерал” ХХК-ийн хайгуулын ажил явуулсны улмаас 7,3 га талбай эвдрэлд орсон газраас 2,6 га, Ногооннуур сумын нутаг дэвсгэрт “Сунхар” нөхөрлөлийн бичил уурхайгаар үйл ажиллагаа явуулж эвдрэлд оруулсан 2 га талбайд, мөн барилга угсралтын ажилд ашигласан түгээмэл тархацтай ашигт малтмалын ордод гүйцэтгэгч “Таны зам” ХХК, Цэнгэл суманд “Цэнгэл тоосго” ХХК шар шавар олборлосон 0,5 га, Буянт суманд “Нур едил” ХХК хайрга олборлосон 1 га, Алтанцөгц сумын Ямаат нэртэй талбайд “Түвшин гарав” ХХК 3 га, Улаанхус сумын нутаг дэвсгэрт түгээмэл тархацтай ашигт малтмал олборлосон 2.9 га талбайд тус тус техникийн нөхөн сэргээлт хийсэн. 2021-2022 онд уул уурхайн олборлолтод өртсөн 3 га талбайд биологийн, 15 га талбайд техникийн нөхөн сэргээлтийн ажил хийсэн. </t>
  </si>
  <si>
    <t>Eрөнхий боловсролын бага, дунд ангийн сурагчдын дунд "Хуванцар савны хэрэглээнээс татгалзъя" сэдэвт гар зургийн уралдаан, мөн Цэнгэл сумын нийт айл өрхүүдийн дунд "Манайх зориулалтын бус хуванцар сав хэрэглэдэггүй өрх" уралдаан зохион байгуулсан.
"Хуванцаргүй ирээдүйг хүүхдүүдээсээ эхлүүлье" уриан дор 2022 оны 5 дугаар сарын 15-наас эхлэн хүнсний аюулгүй байдлын аян өрнүүлж энэ хүрээнд Өлгий суманд үйл ажиллагаа явуулж буй бүх цэцэрлэгийн багш, ажилчид болон хүүхдүүдэд хуванцар савны олон улсын ангиллын тэмдэг, тэмдэглэгээ, эрүүл мэндийн нөлөөлөл, хүнсний зориулалтын савны талаарх сургалт зохион байгуулж, нийт 1100 хүнийг хамруулж гарын авлага материалаар хангаж, зөвлөгөө өгч, мэдлэг мэдээлэл олгосон. Орон нутгийн хэвлэл мэдээллийн хэрэгслүүдээр 2 удаа, хуванцар савны хэрэглээний талаар сурталчилгаа хийв. Сумдын Хөдөө аж ахуйн тасгийн мэргэжилтнүүд багийн иргэдийн нийтийн хурал, малчдын зөвлөгөөнд оролцогчдод  хүнсний зориулалтын болон зориулалтын бус савны талаарх мэдээллийг өгч, 600 гаруй гарын авлага материалыг тараасан.</t>
  </si>
  <si>
    <t xml:space="preserve">
Аймгийн Хүнс, хөдөө аж ахуйн хөгжлийн стратеги төлөвлөгөөг 8 бүлэг 64 заалттай боловсруулж, 2021 оны 03 дугаар сарын 19-ний өдөр аймгийн Засаг даргаар батлуулан үйл ажиллагаандаа мөрдлөг болгон ажиллаж байна. Одоогийн байдлаар төлөвлөгөөнд тусгагдсан ажлууд 80 хувийн гүйцэтгэлтэй 80.7 хувийн үнэлгээтэйгээр хэрэгжсэн  байна.
</t>
  </si>
  <si>
    <t>ЖДҮ, СХСан, ХЭДС, ХАА-г дэмжих сан, Төсөл, хөтөлбөр</t>
  </si>
  <si>
    <t>2021 онд Алтанцөгц суманд арьс, шир боловсруулах цех байгуулах зорилгоор орон нутгийн төсвөөс 10.0 сая төгрөг хуваарилсан. Үүний дагуу энэ онд үйлдвэрийн байрыг барьж байгуулсан. Ирэх онд тоног төхөөрөмжийг оруулж ирэхээр төлөвлөж байна. 2022 онд Улаанхус сумд үйл ажиллагаа явуулж буй "Нүүдэлчдийн хөгжлийн гараа" хоршоо малын арьс шир боловсруулах үйлдвэрийн тоног төхөөрөмжийг ЖДҮГ-аас хөнгөлөлттэй үнээр лизингээр худалдан авсан бөгөөд тоног төхөөрөмжөө үйлдвэрлэлд ашиглах бэлтгэл ажлаа хангаж байна. Мөн тус хоршоо эсгийний үйлдвэр шинээр байгуулж ашиглалтад оруулсан ба Улаанхус сум Орон нутаг хөгжүүлэх сангаас 19.0 сая төгрөгийн дэмжлэгийг үзүүлсэн байна. Түүхий эдийн бэлтгэлийг сайжруулах зорилгоор Дэлхийн Зөн ОУБ-тай хамтран “Малчдад өгөх зөвлөмж” гарын авлага 200 ширхэг хэвлүүлэн 13 сумын малчдын төлөөлөл болон Хөдөө аж ахуйн тасагт тараасан. Түүхий эдийн 2 агуулах ХААБ-ын итгэмжлэлийг авсан. Түүнчлэн  арьс, ширэнд анхан шатны боловсруулалт  хийх  цех байгуулахтай холбогдуулан Увс аймагт туршлага судлах арга хэмжээ зохион байгуулж, Алтанцөгц сумын төлөөллүүдийг оролцуулсан. Харин энэ онд Өлгий суманд 1, Дэлүүн суманд 1 арьс, шир боловсруулах анхан шатны цех байгуулагдсан.</t>
  </si>
  <si>
    <t>Хөдөө аж ахуйг дэмжих сангаас зарлагдаж байгаа бүх мэдээ, мэдээлэл болон техник, тоног төхөөрөмж, нийлэг хальсан хүлэмж, үр, суулгац, бордоо, ургамал хамгааллын бодисыг хэрхэн авах боломжийн талаар ард иргэдэд орон нутгийн хэвлэл, мэдээллийн хэрэгслээр болон байгууллагын цахим хаягаар түргэн шуурхай мэдээллэсэн. Хөдөө аж ахуйг дэмжих сангаас 10 сая төгрөгийн үнэтэй  хүнсний ногооны 16 нэр төрлийн үрийг авч тариаланч иргэдэд болон аж ахуйн нэгжид 80 хувийн хөнгөлөлттэй үнээр олгосон. Тус аймагт ашиглаж байгаа газар тариалангийн техникийн судалгааг ашиглалтын хугацаатайгаар нарийвчлан сум тус бүрээр гаргаж ХХААХҮЯамд  хүргүүлсэн. Тус аймгийн хувьд газар тариалангийн үйлдвэрлэлийн тоног төхөөрөмж нь хуучирсан тул ихэнх нь ашиглах боломжгүй байгаа. Иймд Хөдөө аж ахуйг дэмжих санд хөнгөлөлттэй үнээр техник төхөөрөмж нийлүүлэх хүсэлтийг хүргүүлсэн. Хөдөө аж ахуйг дэмжих санд байгаа тоног төхөөрөмжүүд үнийн хувьд өндөр байгаа ба урьдчилгаа 30%-ийг тариаланч иргэд төлөх боломжгүй тул авч чадахгүй байна. 2022 онд хувь иргэдээс Хөдөө аж ахуйг дэмжих сангаас лизингээр  50 тн-ын багтаамжтай  хүнсний ногоо хадгалах хөргүүр,  мөн жижиг оврын 5 ширхэг дагалдах тоног төхөөрөмж худалдан авсан болно.</t>
  </si>
  <si>
    <t>2021 онд тус аймаг 323 га-д төмс, 143,8 га-д хүнсний ногоо, 732  га-д малын тэжээл, 95 га-д жимс, жимсгэнэ тариалж, төмс 3929 тн, малын тэжээл 1517 тн, жимс, жимсгэнэ 116,2 тн, хүнсий ногоо 1554,1 тн  нийт 7116,2 тн ургац хураан авсан. 2022 оны “Хаврын тариалалтын бэлтгэл ажлыг хангах арга хэмжээ”-ний тухай аймгийн Засаг даргын захирамж гаргуулан сум бүрийн тариалах талбай, хураах ургацын төлөвлөгөөг баталж өгсөн.  Азийн хөгжлийн банкны санхүүжилтээр хэрэгжиж буй усалгаатай газар тариалангийн ажлын хүрээнд шинээр Баяннуур суманд 165 га, Сагсай суманд 400 га бөгөөд нийт 565 га үржил шимтэй  газар тариалангийн талбайг нэмэгдүүлэн хүнсний бүтээгдэхүүний үйлдвэрлэлийг нэмэгдүүлэх дэвшилтэд техник технологи нэвтрүүлэх замаар нэгжээс хураан авах ургацын хэмжээ, чанарыг сайжруулах юм. Уг төслийн ажил бүрэн хэрэгжсэнээр тус аймгийн тариалангийн талбай 1957.8 орчим га болох бөгөөд урьдчилсан талбайн хуваарилалтаар төмс, хүнсний ногоо одоо байгаа хэмжээнээсээ 250 га, малын тэжээл 300 га, жимс жимсгэнэ 10 га-гаар тус тус нэмэгдэх юм. Энэ онд цаг агаар тогтуун байж, тариалалт  цаг хугацаандаа  эхлэн нийтдээ 1345.5 га-д тариалалт хийгдэхээс 1392.8 га талбайд  тариалалт хийгдэж, төлөвлөгөөний гүйцэтгэл  103 %-тай хангагдсан.Үүнээс 344.7 га-д нь төмс,157.7 га-д  нь хүнсний ногоо,780  га-д нь малын тэжээл,110.7 га-д нь жимс, жимсгэнэ тариалсан. Хураан авсан ургацын дүнгээр төмс 4280.6 тн, малын тэжээл 1686 тн, жимс, жимсгэнэ 131 тн, хүнсий ногоо 1688 тн  нийт 7785.6 тн ургац хураан аваад байна.  Аймгийн нийт хэрэглэгчдийн  жилийн хэрэгцээний төмсний 100 %, хүнсний ногооны 20,1%, жимс, жимсгэнэ 1.9%-ийг тус тус өөрийн хөрсөнд ургасан бүтээгдэхүүнээр хангасан байна. Баяннуур, Алтанцөгц, Өлгий сумдад ашиглагдаж буй нийт 500 тн багтаамжтай зооринд ариутгал халдваргүйтгэл хийлгэж тухайн сумдын тариаланчдын 400 тн төмс, хүнсний ногоог хадгалж  байна.</t>
  </si>
  <si>
    <t xml:space="preserve">Хилийн цэргийн 0165 дугаар ангийн Дэлүүн сумын ганц модны заставын засварын ажил болон Хилийн цэргийн 0285 дугаар ангийн Цагааннуурын харуулын байр барих ажилд нийт 30.0 сая төгрөгийг орон нутгийн хөгжлийн сангаас шийдвэрлэж, ашиглалтад оруулсан. </t>
  </si>
  <si>
    <t xml:space="preserve">Монгол Улсын Эрүүл мэндийн яамнаас Коронавируст цар тахлыг томуутай адилтгаж үзэхээр шийдвэрлэсэн. Дээрх шийдвэрийн хүрээнд болон "Ковид-19” халдварт цар тахлын дэгдэлт улсын хэмжээнд буурсан тул орон нутгийн төсвөөс санхүүжилтийн хөрөнгө шийдвэрлүүлээгүй болно. </t>
  </si>
  <si>
    <t>Засгийн газраас хэрэгжүүлж буй эрүүл мэндийн чиглэлийн хөтөлбөрүүдийн хүрээнд "Эрчүүдийн эрүүл мэндийг хамгаалахад эмэгтэйчүүдийн оролцоо", "Эрэгтэйчүүдийн үнэт зүйлс, үлгэр дуурайлал" сэдвээр  харьяа эрүүл мэндийн байгууллагуудад эрэгтэйчүүдийн дундаж наслалтад нөлөөлж буй эрүүл мэндийн тулгамдсан асуудлыг тусгасан 11 сэдэв бүхий мэдээллийн нэг сарын аян зарлаж, ард иргэдэд цахим сүлжээгээр, орон нутгийн радиогоор, Дербес ТВ-ээр сурталчилсан. Түүнчлэн нийт сумдын Засаг дарга  болон  аймгийн Ерөнхий боловсролын 1, 2 ,5  дугаар сургуулийн эрэгтэй багш, ажилтан нийт  78 хүнийг хамруулсан сургалт зохион байгуулав. ЭМГ-аас Цагааннуур тосгонд болон аймгийн төвд эрт илрүүлгийн бэлэн байдлыг хангуулах, уриалах сурталчилгааны ажил, Эрт илрүүлгийн нээлт, эмч нарыг чадавхижуулах  чиглэлээр  6 удаагийн арга хэмжээнд 2300 хүнийг хамруулан мэдээлэл түгээсэн. Монгол Улсын Ерөнхийлөгчийн  “Засгийн газарт чиглэл өгөх тухай” 2022 оны  №43 дугаар зарлигийн хэрэгжилтийг хангах зорилгоор аймгийн Онцгой байдлын газар, Хилийн 0285 дугаар ангийн  нийт 47 албан хаагчдад архи, согтууруулах ундааны зохисгүй хэрэглээнээс үүдэлтэй хүн амын эрүүл мэнд, нийгмийн аюулгүй байдал, эдийн засагт үзүүлэх сөрөг нөлөөг бууруулах талаар "Архины хор уршиг, ёс зүй" сэдэвт   сургалтыг цахим болон танхимын хэлбэрээр зохион байгуулсан болно. Аймгийн Засаг даргын 2022 оны  А/316 тоот захирамжийн хүрээнд Гурван цагаан хорыг сар бүрийн 30-ны өдөр хэрэглэхгүй өдөр болгох үйл ажиллагааг сурталчлан ажиллаж байна.</t>
  </si>
  <si>
    <t>Тарваган тахал өвчний голомттой бүс нутагт амьдардаг ард иргэдэд чиглэсэн мэдээлэл сургалт, сурталчилгааны ажлыг эрчимжүүлж, тарваган тахал болон түүнтэй хамт тохиолдох өвчний байгалийн голомт хяналт, тандалт шинжилгээний хамрах хүрээг нэмэгдүүлнэ.</t>
  </si>
  <si>
    <t>Короновируст халдвар (COVID-19)-аас урьдчилан сэргийлэх, хүрээлэн буй орчны хог хаягдал, орчны цэвэрлэгээнд хяналт үнэлгээ хийх удирдамжийн дагуу Өлгий сумын 9 дүгээр багийн 75 айл өрхөд  сургалт, сурталчилгаа хийж зөвлөмж, гарын авлага тараагдсан. Аймгийн Нэгдсэн эмнэлэг, Жансая, Мейрим, Шипагер, Рауан өрхийн эрүүл мэндийн төвүүдэд коронавируст халдварын бэлэн байдалд 2 удаа дэмжлэгт хяналт үнэлгээ хийж, зааварчилгаа өгч ажилласан. Мөн тус  аймгийн хүн амын дунд мэдлэг, дадал, хандлагын судалгаа хийх чиглэлээр ДЭМБ-ын 14.388.900 төгрөгийн санхүүжилтээр үйл ажиллагаануудыг хэрэгжүүлэн ажиллаж байна. Харьяа эрүүл мэндийн байгууллагын дарга, эрхлэгч нар болон халдвар хяналтын багийн гишүүдэд ЭМС-ын А/135, А/527, А/537, А/539, А/188, А/15 тоот тушаалыг танилцуулж, гэрийн тусгаарлан ажиглалтад байгаа иргэдийн хяналтыг зохицуулах түр журам, Коронавируст халдварын үед иргэнийг тусгаарлах, ажиглах түр журмын дагуу зааварчилгаа өгч цахим хурлыг 2 удаа зохин байгуулсан.  ЭМЯ, ХӨСҮТ-ээс зохион байгуулсан Коронавируст халдвар (COVID-19)-ын дэгдэлтийн үеийн тусламж үйлчилгээ, халдвар хамгаалал, хариу арга хэмжээ’’ сэдэвт сургагч багш бэлтгэх сургалтад ЭМГ, АНЭ-ийн эмч, мэргэжилтэн нийт 22 хүн хамрагдсан.</t>
  </si>
  <si>
    <t xml:space="preserve">Япон Улсын Засгийн газраас Ковид-19 цар тахлын хямралыг арилгах, яаралтай тусламж үзүүлэх хөтөлбөрийн хүрээнд дархлаажуулалтын бүртгэл мэдээллийг сайжруулах зорилгоор 22 ширхэг зөөврийн компьютерийг Нийгмийн Эрүүл Мэндийн төв, өрх, сумдын болон ЭМТөвийн дархлаажуулалтын цэгүүдэд олгосон.  Эрүүл Мэндийн сайдын А/ 799 дүгээр тушаалын дагуу "Бүсийн оношилгоо, эмчилгээний төвүүдийн эмнэлгийн тусламж, үйлчилгээний чадавхийг нэмэгдүүлэх төсөл арга хэмжээ"-ний хүрээнд Эрүүл мэндийн салбарын цахим шилжилтийн бэлэн байдлыг хангах зорилгоор аймаг, орон нутгийн эрүүл мэндийн байгууллагуудад нийт 84 ширхэг иж бүрэн компьютерийг хуваарилж өгсөн. </t>
  </si>
  <si>
    <t xml:space="preserve">Аймгийн Эрүүл мэндийн газрын харьяа бүх байгууллагууд хоорондоо ZOOM цахим порталаар 157 хурал, 63 удаагийн зөвлөгөөн, сургалтыг хийсэн бөгөөд шинээр эмчилгээний шугамын мэргэжлийн техник, технологиор хангалт хийгдээгүй болно. Жилийн эцсийн байдлаар харьяа байгууллагууд хоорондоо болон дээд шатны байгууллагуудад 20 удаагийн холболтыг хийсэн байна. </t>
  </si>
  <si>
    <t xml:space="preserve">Нэг худалдан авагчийн тогтолцоонд шилжиж байгаатай холбоотой Эрүүл мэндийн байгууллагуудын санхүүжилтийг  2022 онд анхан шатны болон лавлагаа шатлалын эмнэлгийн санхүүжилтийг  Эрүүл мэндийн даатгалын үндэсний зөвлөл /ЭМДҮЗ/-ийн 01 дүгээр тогтоолын дагуу гүйцэтгэлээр, өрх, сумдын эрүүл мэндийн төвийн 4 багц тусламж үйлчилгээний багцыг  05 дугаар  тогтоолоор, эмийн үнийн хөнгөлөлтийн байдалд 11 дүгээр  тогтоолын хүрээнд нэхэмжлэлийн хяналтыг хийж, санхүүжилтийг олгож байна. </t>
  </si>
  <si>
    <t xml:space="preserve">Аймгийн  эрүүл мэндийн салбарын хүний нөөцийн төлөвлөлтийн дагуу  салбар нэгжүүдээс 2022-2023 онд улсын төсвийн санхүүжилтээр, байгууллагын зардлаар суралцуулах эмч, эмнэлгийн мэргэжилтний захиалгыг хийж,   Эрүүл мэндийн сайдын 2022 оны А/162 дугаар тушаалаар батлагдсан  хязгаарын дагуу эмч мэргэжилтнүүдийг мэргэшлийн сургалтад улсын төсвийн санхүүжилтээр суралцуулж байна. Тайлангийн жилд үндсэн мэргэшлийн сургалтад Дотрын анагаах  судлал 1, Эх барих эмэгтэйчүүд судлал 1, Хүүхэд судлал 3, Сэргээн засал судлалаар 3, нийт 8 эмчийг, төрөлжсөн мэргэшлийн 6 сарын сургалтад 7 их эмч, мэргэжил дээшлүүлэх сургалтад 10 эмчийг хамруулсан бол сувилагч, эмнэлгийн тусгай мэргэжилтний 3 сарын  төрөлжсөн мэргэшлийн сургалтад 15 мэргэжилтэнг, Түүнчлэн төрөх тасгийн Эх барих эмэгтэйчүүдийн нэг эмчийг Америк улcад, Зүрх судасны чиглэлээр нэг эмчийг Испани улсад богино хугацааны сургалтад  хамруулсан. Улсын  төв эмнэлгүүд болон сургалт эрхлэгч байгууллагуудаас зохион байгуулагдсан цахим сургалт, зөвлөгөөн уулзалтад тухай бүр холбогдох эмч мэргэжилтнүүдийг хамруулан ажилласан. </t>
  </si>
  <si>
    <t xml:space="preserve">Аймгийн Нэгдсэн эмнэлгийн төрөх тасгийг Амаржих газар болгох талаар судалгаа, нөхцөл байдлын шинжилгээ хийж, Засгийн газраас ирсэн Сайдууд болон УИХ-ын гишүүдэд газар дээр нь танилцуулж, шийдвэрлүүлэх  хүсэлтээ Эрүүл мэндийн яаманд хүргүүлсэн, хүлээлттэй байна. </t>
  </si>
  <si>
    <r>
      <t>Хөтөлбөрийн хэрэгжилт хангагдсан байна.</t>
    </r>
    <r>
      <rPr>
        <sz val="11"/>
        <color theme="1"/>
        <rFont val="Arial"/>
        <family val="2"/>
      </rPr>
      <t xml:space="preserve"> /50% хүртэл/</t>
    </r>
  </si>
  <si>
    <t>Хөгжлийн бэрхшээлтэй хүүхдийн салбар хоорондын хамтын ажиллагаа, уялдаа холбоог сайжруулах ажлын хүрээнд хөгжлийн бэрхшээлтэй хүүхдэд ард иргэд, эцэг эхийн  хандах хандлагыг өөрчлөхөд нөлөөлөх ажлуудыг шат дараалан хэрэгжүүлсэн. Хөгжлийн бэрхшээлтэй хүүхдийн эмчийн үзлэг болон тэднийг нийгэмшүүлэх, хөгжүүлэх, боловсролын үйлчилгээнд хамруулах талаар түлхүү  анхаарлаа хандуулан ажиллаж, аймгийн хэмжээнд хөгжлийн бэрхшээлтэй хүүхдийн талаар нэгдсэн судалгаатай болж, судалгаагаа баяжуулан ажиллаж байна. Түүнчлэн хүүхдийн асаргаа тогтоосон комиссын шийдвэрийг үндэслэн Амьжиргаа дэмжих зөвлөлийн хуралд оруулж тэтгэмжийг хууль журмын дагуу цаг тухайд нь олгож, хөгжлийн бэрхшээлтэй хүүхдийн  асаргаатай холбоотой хууль тогтоомж, дүрэм, журмуудыг цаг тухайд нь орон нутгийн радиогоор мэдээллэн ажиллаж  байна.</t>
  </si>
  <si>
    <t>Турк улсын "ТИКА" олон улсын хамтын ажиллагааны байгууллага нь 2022 онд 170.0 сая төгрөгийн санхүүжилт олгосноор дутуу баригдсан барилгыг бүрэн ашиглалтад оруулсан. Барилгын тохижилт болон шаардлагатай тоног төхөөрөмжөөр хангаж өгөх тухай хүсэлтийг  дээрх байгууллагад удаа дараа хүргүүлсний үр дүнд 153.4 сая төгрөгийн үнэ бүхий тавилга, эд хогшил, тоног төхөөрөмжөөр хангаж, асруулагч нар стандартын дагуу асрамжийн үйлчилгээ авах, ая тухтай орчинд амьдрах нөхцөлөөр хангагдсан болно.</t>
  </si>
  <si>
    <t xml:space="preserve">Хувиараа хөдөлмөр эрхлэгчдийг дэмжих ажлын хүрээнд хувиараа хөдөлмөр эрхэлдэг 9 иргэнд Төрийн банкаар дамжуулан сарын 0.6 хувийн хүүтэй 76.0 сая төгрөгийн жижиг зээл олгосон бөгөөд 13 иргэн байнгын ажлын байртай болсон. </t>
  </si>
  <si>
    <t xml:space="preserve">Хөгжлийн бэрхшээлтэй иргэдийг мэргэжил олгох түр сургалтад хамруулан ажлын байртай болоход дэмжлэг үзүүлнэ.                  </t>
  </si>
  <si>
    <t>Хөгжлийн бэрхшээлтэй 3 иргэнийг тогоочийн мэргэжил олгох түр сургалтад хамруулан 700.0 мянган төгрөг зарцуулсан ба  одоо ажилд зуучлах үйлчилгээнд хамруулахаар төлөвлөн ажиллаж байна.</t>
  </si>
  <si>
    <t xml:space="preserve">Залуучуудад ажил мэргэжлийн чиг баримжаа олгох, хувь хүний хөгжлийн цогц сургалтын хөтөлбөрт хамруулж, хөдөлмөрт бэлтгэх, ажлын байраар хангах зорилготой “Оролцоо” төсөлд ажилгүй 18-34 насны 58 залуучууд  хамрагдаж, 24 залуучууд байнгын ажлын байртай болсон. Залуучуудын хөдөлмөр эрхлэлтийг дэмжих зорилготой залуучуудад чиглэсэн ажил, мэргэжлийн чиг баримжаа олгох, бизнес санааг хөгжүүлэх, бизнес сэтгэлгээ /энтерпренершип/-г дэмжих тухай лекц, хэлэлцүүлэг, сургалтыг  зохион байгуулсан. Энэхүү арга хэмжээнд 370 гаруй залуучууд хамрагдаж, бизнес санаагаа хөгжүүлж, карьераа өсгөн, хөдөлмөр эрхлэлтийг нэмэгдүүлсэн болно. Түүнчлэн ажилд зуучлагдсан 724 иргэдийн 433 буюу 60%-ийг залуучууд эзэлж байна.     </t>
  </si>
  <si>
    <t>Ажил хайж байгаа ажилгүй иргэд болон хувиараа хөдөлмөр эрхлэгч 801 иргэнд хөдөлмөр эрхлэлтийн бэлэн байдлын үнэлгээ хийж, төлөвлөгөө  боловсруулан иргэний хүсэлтийн дагуу ажилд зуучлах үйлчилгээ болон хөдөлмөр эрхлэлтийг дэмжих төсөл, хөтөлбөрүүдэд хамруулан ажиллаж байна.</t>
  </si>
  <si>
    <t xml:space="preserve">Аймгийн хэмжээнд шинээр ажилд орж байгаа иргэдэд харилцаа, хандлагын ач холбогдол, байгууллагын соёлыг төлөвшүүлэх, аюулгүй ажлын байрны талаарх мэдээллийг дэлгэрэнгүй хүргүүлэн ажилласан. Ажил олгогчдын зөвлөгөөнийг 2 удаа зохион байгуулж, Хөдөлмөрийн тухай хуулийн шинэчилсэн найруулгын талаар мэдээлэл өгч,  шинээр ажилд орсон ажилтанд хөдөлмөрийн харилцааны чиглэлээр сургалт зохион байгуулав. </t>
  </si>
  <si>
    <t xml:space="preserve">Алтанцөгц, Толбо, Сагсай, Ногооннуур, Улаанхус, Цэнгэл, Дэлүүн, Өлгий сумдад 9 удаа нээлттэй хаалганы өдөрлөг зохион байгуулан Хөдөлмөрийн тухай хууль, Хөдөлмөр эрхлэлтийг дэмжих тухай хууль, хөдөлмөр эрхлэлтийг дэмжих арга хэмжээнүүдийн талаар иргэдэд мэдээлэл, зөвлөгөө өгөв. Түүнчлэн Ерөнхий боловсролын сурагчдад мэргэжлээ зөв сонгох талаар ажил мэргэжлийн чиг баримжаа олгох сургалтуудыг тогтмол зохион байгуулж байна.  </t>
  </si>
  <si>
    <t xml:space="preserve">Хөдөлмөрийн аюулгүй байдал, эрүүл ахуйн орчныг сайжруулах аймгийн дэд хөтөлбөрийн хэрэгжилтийг хангах ажлын хүрээнд аймгийн ХАБЭА-н зөвлөл тусгай төлөвлөгөөний дагуу аж ахуйн нэгж байгууллагуудад 52 удаагийн сургалт, сурталчилгааны ажил, сумдын ХАБЭА-н салбар зөвлөлийг чадавхижуулах сургалт 2 удаа тус тус зохион байгуулагдсан. Түүнчлэн Хөдөлмөрийн тухай хууль, ХАБЭА-н тухай хуулийн талаар орон нутгийн, радио, телевизээр тогтмол сурталчлан ажилласан. </t>
  </si>
  <si>
    <r>
      <t>Монгол Улсын Ерөнхий сайдын санаачилгаар орон даяар зохион байгуулагдсан</t>
    </r>
    <r>
      <rPr>
        <sz val="11"/>
        <color rgb="FF050505"/>
        <rFont val="Arial"/>
        <family val="2"/>
      </rPr>
      <t xml:space="preserve"> </t>
    </r>
    <r>
      <rPr>
        <sz val="11"/>
        <color theme="1"/>
        <rFont val="Arial"/>
        <family val="2"/>
      </rPr>
      <t xml:space="preserve">“Илүүдэл жингүй-Эртэч Монгол” аяныг аймгийн Засаг даргын захирамжаар ажлын хэсэг байгуулагдан аймгийн хэмжээнд амжилттай зохион байгуулсан. Тус аянд давхардсан тоогоор 182.3 мянган хүн хамрагдаж, иргэдийн оролцоо, идэвхтэй байдлын үнэлгээгээр улсын хэмжээнд 2 дугаар байранд шалгарсан болно. </t>
    </r>
  </si>
  <si>
    <t>“Илүүдэл жингүй-Эртэч Монгол” аяны хүрээнд аймгийн хэмжээнд өглөө 06:30-08:00 цагийн хооронд иргэдэд тогтмол дасгал хөдөлгөөн хийлгэж хэвшүүлсэн. Сагсай, Буянт, Алтай, Баяннуур, Ногооннуур, Цагааннуур зэрэг сумдад ажлын хэсэг ажиллаж Ерөнхий боловсролын сургууль, цэцэрлэгийн насны хүүхдүүд болон иргэдэд дасгал хөдөлгөөнийг зааж сурган, хэвшил болгон ажилласан. Аяны сүүлийн 10 хоногт иргэдийг төв талбайд дасгал хөдөлгөөн хийх боломжоор ханган, иргэдийн дархлааг дэмжих дасгал хөдөлгөөнийг орон нутгийн телевиз, цахим хуудсанд тогтмол байршуулан ажиллалаа.</t>
  </si>
  <si>
    <t xml:space="preserve">Өсвөр үе,  залуучуудад чиглэсэн амьдрах ухааны боловсрол олгох болон хувь хүний хөгжлийн  сургалтыг цахимаар болон танхимын хэлбэрээр зохион байгуулсан. Танхимаар  өсвөр үе залуучуудад чиглэсэн амьдрах ухааны сургалтыг 21 удаа зохион байгуулж нийт 1932 хүнийг хамруулсан бөгөөд үүнээс 1197 нь эмэгтэй, 735 нь эрэгтэй байна.  Амьдрах ухааны боловсрол олгох болон хувь хүний хөгжлийн чиглэлээр 3 төрлийн  цахим хичээл, 11 төрлийн постер бүхий мэдээ, мэдээллийг бэлтгэн  пейж хуудсаар 2 удаагийн давтамжтайгаар олон нийтэд түгээсэн. Түүнчлэн Олон улсын хүүхдийн эрхийг хамгаалах өдрийг тохиолдуулан түүх соёлын өв, ардын урлаг, ёс заншил, уламжлалт зан үйлийг сурталчлах зорилгоор аймгийн Музейтэй хамтран хүүхэд, залуучуудад музейн үзвэр үйлчилгээг үнэ төлбөргүй үзүүлэх үйл ажиллагааг зохион байгуулж, нийт 840 гаруй хүүхэд, залуучууд хамрагдаж холбогдох мэргэжилтнүүдтэй харилцан санал болдоо солилцсон болно.                                                     </t>
  </si>
  <si>
    <t xml:space="preserve">Гэр бүлийн үнэ цэнэ, бат бөх харилцааг бэхжүүлэх, гэр бүлийн эерэг уур амьсгалыг нэмэгдүүлэх зорилгоор зохион байгуулсан  “Аз жаргалтай гэр бүл” аяны хүрээнд Ерөнхий боловсролын сургуулийн багш, сурагч, эцэг, эхчүүдийн дунд “Бид-Аз жаргалтай гэр бүл” тэмцээн зохион явуулав.  Тэмцээнд 20 баг оролцож,  эцэг эхчүүд чөлөөт цагаа хүүхдүүдтэй хамт өнгөрүүлж, гэр бүлийн эерэг харилцааны талаар зөв ойлголт, мэдээлэлтэй болсон. Түүнчлэн эрэгтэйчүүдийн эрсдэлтэй зан үйлд нөлөөлөх  зорилготой  "АЗ ЖАРГАЛТАЙ ГЭР БҮЛИЙН ТӨЛӨӨ-АРХИНААС ТАТГАЛЗЪЯ” арга хэмжээний хүрээнд,  насанд хүрэгчдийн  дунд “Архигүй –Аз жаргалтай гэр бүл” нийтлэлийн уралдаан зохион явуулж, “Архины хор уршиг” сэдвийн хүрээнд  2 удаагийн сургалт, 5 төрлийн постер, 1 видео хичээл бэлтгэн  пейж хуудсаар дамжуулан  нийт  8542 хүнд түгээсэн. Дээрх аяны үйл ажиллагаанд хамрагдсан ард иргэд гэр бүлийн үнэ цэнэ, тогтвортой байдал, эерэг харилцааны талаар зөв ойлголт, мэдээлэлтэй болсон. 
</t>
  </si>
  <si>
    <t>Гэр бүлийн хөгжлийг дэмжих чиглэлээр "Гэрэлт хөгжлийн тэмүүлэл" НҮТББ,  "Монголын казахуудын хэл, соёлыг дэмжих" холбоо,  гэр бүлийн хүчирхийлэл, жендерт суурилсан хүчирхийлэлтэй тэмцэх,  урьдчилан сэргийлэх чиглэлээр "Эрхэмсэг тэмүүлэлт бүсгүйчүүд" , "Хараацай" ТББ-уудтай хамтран ажиллах гэрээ байгуулсан.  Дээрх төрийн бус байгууллагууд Гэр бүлийн хөгжлийг дэмжих, гэр бүлийн хүчирхийллээс урьдчилан сэргийлэх нөлөөллийн, соён гэгээрүүлэх үйл ажиллагаа зохион байгуулахад шаардлагатай 1 775 000 төгрөгийн дэмжлэг үзүүлэн хамтран ажилласан. Хүүхэд харагч нарыг чадавхижуулах сургалтыг Хөдөлмөр, нийгмийн хамгааллын сайдын 2022 оны А/38 тоот тушаалаар батлагдсан “Хүүхэд харагчийг бэлтгэх сургалтын жишиг хөтөлбөр”-ийн хүрээнд Монголын Хүүхдийн эрхийн үндэсний төв, Нийгмийн эрүүл мэндийн үндэсний төв, Хөгжлийн бэрхшээлтэй хүүхдийн сэргээн засах төвтэй хамтран, үндэсний хэмжээний сургагч багш нар 5 өдөр хөтөлбөрийн дагуу сургалтаа зохион байгуулав. Сургалтад 43 хүүхэд харагч хамрагдан, гэрчилгээгээ гардан авч “Хүүхэд харах үйлчилгээ” эрхлэх эрхтэй болсон.</t>
  </si>
  <si>
    <t xml:space="preserve">Төрийн хэмнэлтийн тухай хууль болон Засгийн газрын 388 дугаар тогтоолын хэрэгжилтийг хангуулах зорилгоор төсвийн хэмнэлтийн горимд шилжиж, тэвчиж болох зардлуудыг багасгаж, төсвийн сахилга батыг сайжруулан ажилласны үр дүнд 2022 онд 250.0 сая төгрөгийн төсвийн хэмнэлт гарган ажилласан болно. Түүнчлэн сум, байгууллагуудад батлагдсан төсвийг үр ашигтай зарцуулах талаар болон аймгийн Засаг даргын зөвлөлөөс гарсан шийдвэрийн дагуу Орон нутаг болон тусгай зориулалтын шилжүүлгээр санхүүжилт авдаг байгууллагуудад үүрэг даалгавар өгч ажиллаж байна. </t>
  </si>
  <si>
    <t>Аймгийн Татварын хэлтсийн газрын асуудал бүрэн шийвэрлэгдсэн  бөгөөд  Татварын Ерөнхий газраас албаны конторын барилгын их засварын ажилд зориулан 2022 онд 235.5 сая төгрөгний санхүүжилтийг батлуулж, энэ 7-8 дугаар сард их засварын ажлыг 100 хувь гүйцэтгүүлэн, мэргэжлийн хүмүүсээр хянуулсны үндсэн дээр ашиглалтад хүлээн авсан болно.</t>
  </si>
  <si>
    <t>Орон нутгийн төсвийн орлогыг нэмэгдүүлэх ажлын хүрээнд сум хариуцсан 12 байцаагчийг  мотоциклтэй болгосон.</t>
  </si>
  <si>
    <t xml:space="preserve">Аймгийн дотоодын нийт бүтээгдэхүүний тооцоог ҮСХ-оос хүргүүлсэн үндэсний тооцооны систем 2008 аргачлал зааврын дагуу хийж, эдийн засгийн үйл ажиллагааны бодит сектор болон албан бус эдийн засгийн салбараар урьдчилсан байдлаар тооцсон ба тооцоололд 2376 аж ахуйн нэгж байгууллагыг хамруулсан. Эдийн засгийн салбар бүрээр хувийн аж ахуй, албан бус секторыг оруулан тооцсоноор 532.6 тэрбум төгрөгийн нэмэгдэл өртөг бий болсон байна. Үүнийг 2020 онтой харьцуулж үзэхэд 13.4 хувиар өссөн үзүүлэлттэй байна </t>
  </si>
  <si>
    <t xml:space="preserve">
Аймгийн Статистикийн хэлтсээс хүн амын ердийн хөдөлгөөний өөрчлөлтийг мэдээллийн санд оруулах тусгай төлөвлөгөө боловсруулан, сумдад хүргүүлсэн. Уг төлөвлөгөөний дагуу ердийн хөдөлгөөний өөрчлөлтийг тухай бүр програмд оруулж, мэдээллийн санг хянан ажиллаж байгаа бөгөөд засаг захиргааны анхан шатны нэгжээс байршлын хувьд (хот, хөдөө) явагдах хүн амын шилжих хөдөлгөөнийг хийх,  мэдээллийн санг сайжруулах зорилгоор 45 хүний мэдээллийг баталгаажуулж, хүлээгдэж буй 30 хүнийг бүртгэлд оруулах арга хэмжээ авч ажилласан.
         </t>
  </si>
  <si>
    <t>2021 онд  Сагсай суманд  тариалангийн талбайг хашаажуулах ойн зурвас байгуулах ажлын хүрээнд нийт 20 га талбайг хашиж, мөн 4000 ширхэг чацаргана, 6000 ширхэг хайлаас модыг тус тус тариалсан. 2022 онд Азийн хөгжлийн банкны санхүүжилтээр хийгдэж байгаа Сагсай сумын 400 га, Баяннуур сумын 165 талбайтай 2 услалтын системийн   400  га, тариаланчид өөрийн хүч, хөрөнгөөр 35 га,  нийт 435 га талбайг хашаажуулсан. Тус аймгийн нийт тариалангийн талбайн 90 орчим хувь нь хашиж хамгаалагдсан.</t>
  </si>
  <si>
    <t>2021 онд Аймгийн ОНХСангийн хөрөнгөөр инженерийн хийцтэй 13 худаг шинээр гаргуулахаар 187.5 сая төгрөгний хөрөнгө шийдвэрлэж, Өлгий суманд 8, Баяннуур суманд 1, Ногооннуур суманд бэлчээрийн худаг 1, Цагааннуур тосгонд 1, Бугат сумын төвд  1, Дэлүүн суманд бэлчээрийн худаг 1, нийт  инженерийн хийцтэй 13 худаг шинээр гаргасан. 2022 онд Улсын төсвийн хөрөнгө оруулалтаар Алтай, Буянт, Дэлүүн, Улаанхус сумдад инженерийн хийцтэй 5 худгийг шинээр гаргах ажил хийгдэж байна. Дэлүүн сумын 10 дугаар багийн Агуйт, Алтай сумын 3 дугаар багийн Буйргантын худгийн өрмийн ажил хийгдсэн. ОНХСангийн хөрөнгөөр 5 худаг шинээр гаргаж, 2 худгийг сэргээн засварласан. Түүнчлэн Азийн хөгжлийн банкны санхүүжилтээр 2021 онд гаргахаар төлөвлөж, хугацааг сунгасан Ногооннуур сумын Бахлаг, Булган сумын Их хуурайн бэлчээрийн худгийг энэ онд "Нар маржан" ХХК гаргаж ашиглалтад өгсөн болно</t>
  </si>
  <si>
    <t>Аймгийн хэмжээнд 6 үржлийн үйлчилгээний нэгж үйл ажиллагаа явуулж байна. Эдгээр нэгжүүд сумын мал ангилалтын ажлыг гардан гүйцэтгэж байгаа ба энэ онд 15291 толгой малыг үзлэг ангилалтад хамруулж, 5250 толгой малаар цөм сүрэг байгуулж, ээмэгжүүлэн бүртгэлжүүлсэн . Энэ онд Баяннуур сумаас 1, Алтанцөгц сумаас 1 үржлийн нэгж  шинээр байгуулсан.</t>
  </si>
  <si>
    <t xml:space="preserve">2021 онд Засгийн газрын 225 дугаар тогтоолын 2 дугаар хавсралтад заасан орон нутгийн төсвөөс санхүүжүүлэх халдварт өвчнөөс урьдчилан сэргийлэх цусан халдварт, дотрын халдварт хордлого, дуут хавдар, тугалын иж балнад, колибактериоз өвчнүүдээс урьдчилан сэргийлэх арга хэмжээнд 711210 мян.толгой мал хамруулахаар төлөвлөснөөс,  681738 толгой мал хамрагдаж,  гүйцэтгэл 96 хувьтай биелэгдсэн. Булган, Дэлүүн суманд малын гоц халдварт шүлхий өвчин гарч нийт 136 толгой мал /үүнээс 126 үхэр 10 хонь, ямаа / өвчилсөн ба хорогдол гараагүй. 2022 онд төлөвлөгөөний дагуу орон нутгийн төсвөөс санхүүжүүлэх 5 төрлийн халдварт өвчнөөс сэргийлэх арга хэмжээнд хамруулахад  зарцуулагдах 176,532,000 төгрөгийн вакциныг  хугацаанд нь нийлүүлж, аймгийн хэмжээнд   714970 толгой малыг хамруулахаар төлөвлөснөөс 708869 толгой малыг тарилгад хамруулж, вакцинжуулалтын ажлыг 99.1 хувьтай хийж гүйцэтгэсэн. Улсаас санхүүжүүлэх Бруцеллезын вакцинжуулалтад нийт 52775 толгой малыг хамруулахаар төлөвлөж, 527694 толгой мал хамрагдаж, вакцинжуулалт 99.8 хувьтай хийгдсэн. 2022 онд Алтанцөгц, Баяннуур суманд малын гоц халдварт Шүлхий өвчин гарсантай холбогдуулан Бугат, Баяннуур, Алтанцөгц сумын  195186 толгой бог мал, 20149 толгой үхрийг яаралтай вакцинжуулалтад хамруулсан. Түүнчлэн шүлхий өвчнөөс сэргийлэх вакцинжуулалтад хавар 171016 толгой, намар 251000 толгой үхрийг тус тус  хамруулсан. Гоц халдварт өвчин гарсан газарт 10 пост ажиллуулж, нийт 110600м2 талбайд ариутгал халдваргүйтгэлийн ажил хийгдсэн. </t>
  </si>
  <si>
    <t>2022 онд Алтай сумын 3 багийн малын эмчийг мотоциклтэй болгосон бол Сагсай сумын ОНХС-аас 3.0 сая төгрөг шийдвэрлэн  4 багийн малын эмчийг унаатай болгосон .</t>
  </si>
  <si>
    <t>Монгол Улсын Ерөнхий сайд тус аймгийг аялал жуулчлалын дөрөвдүгээр бүс болгон хөгжүүлэх ажлын хүрээнд иргэдийн саналд үндэслэн "Алтай таван богд" чиглэлд авто зам барих ажлыг 2023 оны төсвийн жилд багтаан эхлүүлэхийг Зам, тээврийн хөгжлийн сайдад даалгасан. Түүнчлэн хувийн хэвшлийн хөрөнгө оруулалтаар аялал жуулчлалын бүс нутаг байгалийн үзэсгэлэнт газар болох Хотон нуур, Хурган нуур, Бага түргэний хүрхрээ орчим Мобикомын 4G сүлжээнд холбогдсон.</t>
  </si>
  <si>
    <t>Өвлийн аялал жуулчлалыг хөгжүүлэх нүүдэлчдийн уламжлалт өв соёл, ёс заншлыг таниулан сурталчлах зорилгоор “Хаврын баяр-2022”  арга хэмжээг анх удаа зохион байгуулав. Аймгийн хэмжээнд Бүргэдийн баяр, Алтайн нүүдэлчдийн баяр, Хаврын Бүргэдийн баяр, Мөсний баяр, Наурызын баяр, Алтайн Урианхайн мөсөн сур харваа, Цагаан сарын баяр, Казах үндэсний спортын их наадам, Монгол морин спортын их наадам, Алтай таван богд ууланд Экстрим аялал хийх зэрэг нийт 10 нь эвент арга хэмжээний жагсаалтыг гаргаж Аялал жуулчлалын хөгжлийн төвд хүргүүлж, цахим орчинд сурталчлан ажиллав.</t>
  </si>
  <si>
    <t>Алтай Таванбогдын байгалийн цогцолборт газрын цахилгаан хангамжийг нэмэгдүүлэн аялал жуулчлалыг хөгжүүлэх зорилгоор Улаанхус сумын Хөх хөтөл багийн төмөрбетон гүүр, Алтай Таван Богд, Хотон нуурын чиглэлийн цахилгаан хангамжийн ажлуудыг 2022-2024 оны улсын төсвийн хөрөнгөөр тус тус хэрэгжүүлэхээр шийдвэрлэн, 2022 оны төсөвт 360.0 сая төгрөг тусгагдаж Хилийн цэргийн 0165 дугаар ангийн 1, 2 дугаар заставын болон Алтай Таван Богдын байгалийн цогцолборт газрын цахилгаан хангамж төсөл арга хэмжээний хүрээнд 160 ширхэг багана босгох ажил хийсэн.</t>
  </si>
  <si>
    <t>Герман улсын хамтын ажиллагааны "GIZ" төслийн газрын дэмжлэгтэйгээр аймгийн аялал жуулчлалыг сурталчлан таниулах зорилгоор зочид буудал, гэр буудал, аж ахуйн нэгж байгууллага, Жуулчны бааз, эвент арга хэмжээ, түүх, соёл , үзэсгэлэнт байгалийн мэдээлэл, 13 сумын товч танилцуулга, гар урлал, аялал маршрутын мэдээллийг багтаасан гарын авлага материалыг хэвлүүлэн гадаад, дотоодын жуулчдын хүртээл болгосон.</t>
  </si>
  <si>
    <t>Эко аялал жуулчлалын орчныг бүрдүүлэх зорилгоор, аялал жуулчлалын нэр бүхий газрууд болох Цэнгэл сумын Хотон, Хурган нуурын нарийн гүүрийн дэргэд отоглох, хоноглох цэг барих техникийн тодорхойлолтын дагуу “Ранго трейвл” ХХК хийж байгаа бөгөөд гүйцэтгэл 80 хувьтай байна.</t>
  </si>
  <si>
    <t>Тухайн төсөл, арга хэмжээг хэрэгжүүлэх санхүүжилт шийдэгдээгүй байна. Цаашид төсөвт тусган ажиллахаар төлөвлөж байна.</t>
  </si>
  <si>
    <t>Шахмал түлшний үйлдвэр барих асуудлын хүрээнд хувийн хэвшлийн байгууллагуудтай хамтарсан судалгааны ажил хийгдэж байна.</t>
  </si>
  <si>
    <t>Дулааны эрчим хүчийг хэмнэлтийн горимд шилжүүлэх зорилгоор эхний ээлжинд 5 байгууллагыг дулааны тооллууртай болгоход аймгийн 2021 оны орон нутгийн хөгжлийн сангийн хөрөнгөөс 50.0 сая төгрөг шийдвэрлэж, тоолуурыг үе шаттай нийлүүлээд байна. Энэ онд хөрөнгийн асуудал шийдвэрлэгдээгүй.</t>
  </si>
  <si>
    <t xml:space="preserve">Азийн хөгжлийн банкны санхүүжилтээр Зам тээврийн хөгжлийн яамнаас хэрэгжүүлсэн "Баруун бүсийн босоо тэнхлэгийн авто зам хөгжүүлэх төсөл"-ийн хүрээнд Сагсай сумын төлбөр авах цэгийн барилга байгууламжийн ажлыг 946.0 сая төгрөгийн төсөвт өртөгөөр "Таны зам" ХХК нь гүйцэтгэж 2021 онд ашиглалтад оруулсан. Одоо бүрэн хүчин чадлаар ажиллаж байна. 
</t>
  </si>
  <si>
    <t xml:space="preserve">Гадаад, дотоодын олон улсын ачааны тээврийн үйлчилгээг орон нутгийн хувийн хэвшлийн аж ахуйн нэгжээр гүйцэтгүүлэн ажиллаж байна. </t>
  </si>
  <si>
    <t>Зам, тээврийн хөгжлийн яамнаас хэрэгжүүлж буй Цагааннуур тосгоноос улсын хил хүртэлх 25.8 км хатуу хучилттай авто замын ажлыг  "Луньзянь Роуд Энд Бридж" ХХК нь 7.1 сая ам долларын төсөвт өртөгтэйгээр гүйцэтгэж ашиглалтад хүлээлгэн өгсөн.</t>
  </si>
  <si>
    <t>2019 онд  Зам, тээврийн хөгжлийн сайдын багцын хөрөнгө оруулалтаас эрх нь шилжин хэрэгжсэн 2000.0 сая төгрөгийн төсөвт өртөгтэй Сагсай сумын 2 км авто замын барилгын ажил, 2200.0 сая төгрөгийн төсөвт өртөгтэй Ногооннуур сумын 2.4 км хатуу хучилттай авто замын барилгын ажлыг "Гранд рөүд групп" ХХК нь гүйцэтгэж тухайн жилд ашиглалтад орсон. "Жол"ХХК  нь 4194.0 сая төгрөгийн төсөвт өртөгтэй Улаанхус сумын төвд хатуу хучилттай авто зам барих ажлыг гүйцэтгэж 2022 онд ашиглалтад оруулсан. Аймгийн орон нутгийн хөгжлийн сангийн хөрөнгөөр Алтай сумын төвд цементэн хучилттай  0.460 км авто зам тавих ажлыг "Гранд рөүд групп" ХХК нь 257.0 сая төгрөгөөр гүйцэтгэж байгаа бөгөөд гүйцэтгэл 47 хувьтай байна. Тухайн жилд хэрэгжүүлэхээр төлөвлөсөн  барилгын ажлыг 100 хувь гүйцэтгээд байна. Улсын төсвийн хөрөнгө оруулалтаар 2976.5 сая төгрөгийн төсөвт өртөгтөй Толбо сумын төвийн 2.3 км хатуу хучилттай автозам, явган хүний зам, гэрэлтүүлэг, шугам сүлжээ, хамгаалалт, өөрчлөлтийн ажил, нийт 1850.4 сая төгрөгийн төсөвт өртөгтэй, Уурхай, Сагсай сум чиглэлийн 1.6 км автозам, гэрэлтүүлэг, шугам сүлжээний ажил, Алтанцөгц сумд 3500.0 сая төгрөгийн төсөвт өртөгтэй,  Алтай сумд 2500.0 сая төгрөгийн төсөвт өртөгтэй  хатуу хучилттай авто зам баригдахаар төлөвлөөгөөнд тусгагдаж, авто замын барилгын ажил нь үргэлжлэн явагдаж байна.</t>
  </si>
  <si>
    <t xml:space="preserve">Өлгий сумын замын тэмдэг, тэмдэглэгээг шинэчлэн хийсэн. Ногооннуур сумын Цагааннууур тосгоны гүүрнээс хавцлын ам хүртэлх замын засварын ажил, Буянт сумын Хасагтын давааны замын засвар зэрэг орон нутгийн чанартай замуудыг 2022 оны замын сангийн хөрөнгөөр хийж гүйцэтгэн, тэмдэг, тэмдэглэгээтэй болгосон. </t>
  </si>
  <si>
    <t>Аймгийн Холбооны газар болон Монгол банкны урд талд борооны ус зайлуулах  ажлыг "Жол ХХК" хийж гүйцэтгэсэн.</t>
  </si>
  <si>
    <t>2021 онд аймгийн орон нутгийн хөгжлийн сангийн хөрөнгөөр 30.0 сая төгрөгийн төсөвт өртөгтэй Цагааннуур тосгоны гүүрнээс Хавцлын ам хүртэлх замын засварын ажил,  20.0 сая төгрөгийн төсөвт өртөгтэй Ногооннуур сумын Хавцлын амнаас сум хүртэлх замын засварын ажил, 62.0 сая төгрөгийн төсөвт өртөгтэй  Алтанцөгц сумын төвийн Хавцлын голд модон гүүр барих ажил,  30.0 сая төгрөгийн төсөвт өртөгтэй Булган сумын Булган багийн өндөр харын модон гүүрийн засварын ажил, 30.0 сая төгрөгийн төсөвт өртөгтэй Цэнгэл сумын Ховд голын хавцлын замын засвар ажил, 30.0 сая төгрөгийн төсөвт өртөгтэй Өлгий сумын 1-р багийн зам засварын ажил, 45.0 сая төгрөгийн төсөвт өртөгтэй Буянт сумын Хөх эрэг багт модон гүүр барих зэрэг ажлуудыг гүйцэтгэж хэрэгжүүлээд байна. Түүнчлэн аймгийн замын сангийн хөрөнгөөр аймгийн хэмжээнд нийт 19 төрлийн шороон замын засварын ажил, модон гүүрийн засварын ажлыг 266.1 сая төгрөгөөр хийж гүйцэтгэсэн. 2022 оны Улсын төсвийн хөрөнгө оруулалтаар Улаанхус сумын Хөх хөтөл баг, Бугат сумын Тоорцог толгойн төмөр бетон гүүрийн барилгын ажил явагдаж байна. ОНХС болон замын сангийн хөрөнгөөр Сагсай сумын Рашаантын модон гүүрийг шинээр барих, Буянт сумын Хөлцөөтийн модон гүүр ,Алтай сумын Цалгар, Елтын  модон гүүр, Дэлүүн сумын Ганц модны модон гүүр, Сагсай сумын Даян багийн Сонгинотын модон гүүрүүдийн засварын ажлуудыг хийж гүйцэтгэсэн.</t>
  </si>
  <si>
    <t>Өлгий нисэх буудлын зорчигч үйлчилгээний барилгын өргөтгөлийг 2.515.0 сая төгрөгөөр хийж гүйцэтгэх зураг төсвийг хийлгэхээр Зам, тээврийн яамнаас тендер зарлагдсан бөгөөд гэрээ хийх шатандаа байна. Агаарын хөлөг хөөрч буух  4С ангилалтай болгох асуудлыг холбогдох яам, Засгийн газарт уламжилсны үр дүнд 2022 оны 8 дугаар сарын 10-ны өдрийн Засгийн газрын 304 дүгээр тогтоолоор ТЭЗҮ гаргах 500.0 сая төгрөг хуваарилагдсан. Нисэх буудлын аэровокзалд ачаа тээшний конверийг тавьж ашиглалтад оруулсан.</t>
  </si>
  <si>
    <t>Булган, Ногооннуур, Цэнгэл сумын төвийн гудамж, зам, талбай, үл хөдлөх, эд хөрөнгийн хаягийг багтагдсан төсөв, хөрөнгөд багтааж "Хаягийн мэдээллийн сан"-гийн дагуу хаягийн тэмдэгийг байршуулан хаягжуулсан. 2022 онд Алтанцөгц сумын төвийн гудамж, зам, талбай, үл хөдлөх, эд хөрөнгийг хаягжуулахаар орон нутгийн төсөвт 13.0 сая төгрөг тусган гүйцэтгэгч компанитай гэрээ байгуулж, бэлтгэл ажлыг зохион байгуулан ажиллаж байна.</t>
  </si>
  <si>
    <t>Аймгийн хэмжээний газар ашиглалт, бэлчээрийн газрын мониторингийн байнгын ажиллагаатай 2022 онд 328 фотомониторингийн цэг байгуулан хяналтын системийг бий болгон ажилласан.</t>
  </si>
  <si>
    <t xml:space="preserve">2021 онд Орон нутгийн төсвийн хөрөнгөөр 47.0 сая, 2022 онд 19.5 сая төгрөг шийдвэрлүүлж нийтдээ 71 устсан геодезийн байнгын цэг, тэмдэгтийг нөхөн сэргээж шинээр суурилуулах ажил хийгдсэн болно. </t>
  </si>
  <si>
    <t>Газрын төлбөр, татварын цахим систем нь 2020 оноос эхэлж нэвтэрсэн бөгөөд төлбөрийн лавлагаа, тооцоо нийлсэн акт зэргийг Цахим системийг ашиглан www. egazar.gov.mn веб сайтаас иргэд өөрсдөө өөрийн мэдээллийг харах, хэвлэж авах нөхцөл бүрдсэн. Аймгийн Газрын харилцаа, барилга, хот байгуулалтын олон нийтэд уг ажлыг байгууллагын фейсбүүк хаяг болон бусад мэдээллийн хэрэгслээр сурталчилан таниулж байна. Газрын төлбөр, татварын ногдуулалтыг Татварын удирдлагын нэгдсэн системд илгээх, уг системээс газрын төлбөр, татварын төлөлтийн мэдээллийг хүлээн авах ажил бүрэн хийгдэж 2022 онд татварын системээр дамжуулан нийт 12057 иргэн, аж ахуйн нэгж,байгууллагуудын эзэмшил, ашиглалтад байгаа газарт 210.260.000 төгрөгийн ногдуулалт хийж, газрын цахим биржээр дамжуулан 1327 газрын үнийн мэдээг цуглуулсан.</t>
  </si>
  <si>
    <t>Аймгийн орон нутгийн хөгжлийн сангийн хөрөнгөөр Алтай, Толбо, Ногооннуур сумдын хөгжлийн ерөнхий төлөвлөгөөг гүйцэтгэж мэргэжлийн зөвлөлд оруулахаар хүлээгдэж байгаа ба тухайн жилд 269.4 сая төгрөгийн санхүүжилтийг олгох юм.</t>
  </si>
  <si>
    <t xml:space="preserve">Улсын төсвийн 13.2 тэрбум төгрөгийн хөрөнгө оруулалтаар  "Нью констракшн" ХХК тухайн жилийн батлагдсан төсвийн хэмжээгээр ажлаа 100% хийж дуусгасан. Улсын төсвийн 4.9 тэрбум төгрөгийн хөрөнгө оруулалтаар "Агайын" ХХК  Өлгий сумыг үерээс хамгаалах даланг батлагдсан төсвийн дагуу тухайн онд хийх ажлын хүрээнд гүйцэтгэж байна. </t>
  </si>
  <si>
    <t xml:space="preserve">Өлгий сумын 12 айлын орон сууцыг буулган шинээр барих төсөлд “Цамбагарав констракшн” ХХК шалгарсан,.12 айлын хуучин орон сууцыг буулгаж, шинээр 9 давхар 56 айлын орон сууцны барьж байгаа бөгөөд 12 дугаар сард ашиглалтад оруулахаар төлөвлөн ажиллаж байна. </t>
  </si>
  <si>
    <t>Аймгийн цэвэрлэх байгууламжийг Польш улсын Засгийн газрын нөхцөлт зээлийн гэрээгээр гүйцэтгэхээр болж 2022 оны 9 дүгээр сарын 19-ний өдөр Барилга хот байгуулалтын Дэд сайд, Төсвийн ерөнхий зохицуулагч, Польш улсын гүйцэтгэгч компанийн төлөөлөл, аймгийн удирдлагууд ажлыг эхлүүлэхээр тохиролцон шав тавьсан. Энэ жил цахилгааны ажил болон түр барилгын ажлыг эхлүүлэхээр тохиролцсон болно</t>
  </si>
  <si>
    <t xml:space="preserve">900 айлын орон сууцны хороолол, ус дамжуулах төвийн гадна инженерийн шугам сүлжээний барилгын ажил  хийгдэж байна. </t>
  </si>
  <si>
    <t xml:space="preserve">Гэр хорооллын дахин төлөвлөлтийн ажлын хүрээнд Барилга хот байгуулалтын яамны дэмжлэгтэйгээр Азийн хөгжлийн банкны төслийн багтай хамтран судалгааны ажил болон Өлгий сумын төв хэсгийн хэсэгчилсэн төлөвлөгөө, ТЭЗҮ-г  хийж дуусгасан ба төсөл хэрэгжүүлэхэд бэлэн болгосон. </t>
  </si>
  <si>
    <t>"Шинэ Өлгий" хорооллын хэсэгчилсэн ерөнхий төлөвлөгөөг боловсруулах ажлыг 2023 онд ОНХСангийн хөрөнгөөр хэрэгжүүлэхээр төлөвлөн ажиллаж байна.</t>
  </si>
  <si>
    <t>Тухайн жилд аймгийн орон нутгийн хөгжлийн сангийн 177.4 сая төгрөгийн хөрөнгөөр Өлгий сумын 2,4,6,9,11,13 дугаар баг, Баяннуур, Бугат сум,  Цагааннуур тосгонд гүний худаг гаргах ажил, Ногооннуур сумын Улаан чулуу багт инженерийн хийцтэй бэлчээрийн худаг гаргах ажлыг 28.0 сая төгрөгөөр гүйцэтгэсэн бол, Өлгий сумын 9 дүгээр багт 2022 оны орон нутгийн хөгжлийн сангийн 12.0 сая төгрөгийн хөрөнгөөр гүний худаг гаргах ажлыг Нармаржан ХХК хийж гүйцэтгэсэн.</t>
  </si>
  <si>
    <t>Өлгий сумын 11 дүгээр багт хөлдөлтөөс хамгаалсан цэвэр усны шугамыг 2022 оны орон нутгийн хөгжлийн сангийн хөрөнгөөр "Зээгт" ХХК хийж гүйцэтгэсэн.</t>
  </si>
  <si>
    <t>Алтай, Толбо, Ногооннуур сумдын "Сумын хөгжлийн ерөнхий төлөвлөгөө"-г "Инженер геодези", "АЕСН" ХХК-иуд гүйцэтгэж байна. Эдгээр ажилд аймгийн орон нутгийн хөгжлийн сангийн хөрөнгөөс 287.0 сая төгрөгийг зарцуулахаар төлөвлөгдсөн.</t>
  </si>
  <si>
    <t>2021 онд 5 суманд, 2022 онд нэмж 5 суманд олон сувагт телевизийн сувгийг нэвтрүүлэхээр холбогдох дэд бүтцийн ажлыг хийсэн. Үлдсэн 2 суманд хэрэгжүүлэх ажлын төсвийг гаргаж, 2023 оны хөгжлийн төлөвлөгөөнд тусгаад байна.</t>
  </si>
  <si>
    <t>Сумдын алслагдсан багуудад  шилэн кабель  татна.</t>
  </si>
  <si>
    <t>2021 онд Засгийн газрын Хэрэг эрхлэх газрын даргын багцын 600.0 сая төгрөгийн  хөрөнгөөр тус аймгийн Улаанхус сумын Хөх хөтөл багийг шилэн кабельд холбох ажлыг эхлүүлсэн. Тухайн ажил нь 2022 онд хэрэгжиж, дуусах шатандаа байна. Цаашид сумдын алслагдсан багуудыг үе шаттайгаар шилэн кабельд холбох ажлыг зохион байгуулж ажиллахаар төлөвлөж байна.</t>
  </si>
  <si>
    <t xml:space="preserve">Тухайн жилд аймгийн орон нутгийн хөгжлийн сангийн хөрөнгөөс аймгийн оролцооны 204.8 сая төгрөгөөр  Баяннуур сумын 1 дүгээр баг, Ногооннуур сумын Чихтэй баг, Цэнгэл сумын Заставын Онхад уул, Загаст нуурын Хар ууланд үүрэн холбооны сүлжээ нэвтрүүлэх ажлыг  хийж гүйцэтгэсэн. 2022 онд Цэнгэл сумын нутаг Алтай Таван Богдын байгалийн цогцолборт аялал жуулчлалын бүсэд  цахилгаан хангамжийн  ажлыг гүйцэтгэхээр 2800.0 сая төгрөгийг төсөвт тусган ажлыг эхлүүлээд байна. Цаашид тухайн бүс нутагт дэд бүтцийг сайжруулж, шилэн кабельд холбох ажлыг үргэлжлүүлэн хийхээр төлөвлөсөн болно. 
</t>
  </si>
  <si>
    <t>2021 онд аймгийн орон нутгийн хөгжлийн сангийн хөрөнгөөс AH-4 Баруун бүсийн босоо тэнхлэгийн зам дагуу Хашаатын даваа буюу Толбо сумын 3, 4-р багууд болон Толбо нуурын Харасайг 4G сүлжээнд холбох ажлыг 47.0 сая төгрөгөөр хийж гүйцэтгэсэн. Түүнчлэн Ногооннуур сумын Чихтэй багт 25.0 сая төгрөгөөр аймгийн оролцоотойгоор үүрэн холбооны сүлжээг нэвтрүүлсэн. Тухайн жилд Сангийн яамны зүгээс хэрэгжүүлж буй "Хөгжлийн хөтөч" төслийн хүрээнд Цагааннуурын боомтын бүтээн байгуулалтын ажлыг шинэчлэх, шаардлагатай зам, дэд бүтцийн ажлыг барих, төслийн инженер хайгуул, техник эдийн засгийн үзүүлэлтийн судалгааны ажлууд хийгдэж байна. Цаашид зураг төслийг гаргаж барилга угсралтын ажлыг эхлүүлэхээр төлөвлөсөн.</t>
  </si>
  <si>
    <t>2022 оны хагас жилд Хууль тогтоомж, тогтоол шийдвэрийн тус аймагт холбогдолтой 87 хууль тогтоомж, тогтоол шийдвэрийн 203 заалтыг хяналтад авч, орон нутагт хэрэгжүүлэх, биелэлтийг хангуулах ажлыг зохион байгуулсан ба Засгийн газрын хяналт-шинжилгээ, үнэлгээний www.unelgee.gov.mn мэдээллийн нэгдсэн системд Монгол Улсын 10 хуулийн 74 заалт, Улсын Их Хурлын 3 тогтоолын 4 заалт, Ерөнхийлөгчийн 6 зарлигийн 15 заалт, Үндэсний аюулгүй байдлын зөвлөлийн 4 зөвлөмжийн 10 заалт, Үндэсний аюулгүй байдлын зөвлөлийн 1 хуралдааны тэмдэглэлийн 5 заалт, Засгийн газрын 37 тогтоолын 49 заалт, Ерөнхий Сайдын 1 захирамжийн 1 заалт, Засгийн газрын хуралдааны 17 тэмдэглэлийн 28 заалт, Засгийн газрын 4 албан даалгаврын 17 заалт буюу нийт 83 хууль тогтоомжийн 203 заалт тус бүрээр хэрэгжилтийн явцад хяналт-шинжилгээ, үнэлгээ хийгдсэн. Нийт 83 хууль тогтоомж, тогтоол шийдвэрийн 203 зүйл, заалтын 2022 оны хагас жилийн хэрэгжилт ерөнхий дүнгээр 94.1 %-тай буюу бүрэн хэрэгжсэн гэж үнэлэгдсэн болно.</t>
  </si>
  <si>
    <t>Аймгийн Засаг даргын Тамгын газрын байрны 2 дугаар давхарт худалдан  авах үйл ажиллагааны  сонгон шалгаруулалт,  тендер үнэлэх үйл ажиллагааны ил тод байдлыг хангах зорилгоор иж бүрэн тоног төхөөрөмж бүхий тасалгааг ашиглалтад оруулсан. Худалдан авах үйл ажиллагаа ил тод нээлттэй зохион байгуулагдах танхимаар хангагдсан болно.</t>
  </si>
  <si>
    <t xml:space="preserve">Байгууллагын мэдээллийн ил тод байдлыг хангах ажлын хүрээнд тус аймгийн bayan-olgii.gov.mn вебсайт буюу цахим хуудсыг 5.0 сая төгрөгөөр шинэчилсэн бөгөөд баяжуулалтын ажил хийгдэж байна. Вayan-olgii.gov.mn цахим хуудсаар дамжин бусад сум, байгууллагын цахим хуудсанд нэвтрэх боломжтой болсон ба иргэдийг төрийн үйл ажиллагааны цаг үеийн мэдээ, мэдээллээр шуурхай хангах боломж бүрдсэн. </t>
  </si>
  <si>
    <t xml:space="preserve">Иргэдэд төрийн үйлчилгээг хүнд сурталгүй, түргэн шуурхай, хүртээмжтэй хүргэх үүднээс Аймгийн ЗДТГ-ын дэргэд Төрийн үйлчилгээний нэгдсэн төв үндсэн 3 ажилтантайгаар үйл ажиллагаагаа тогтмол явуулж байна. E-Mongolia интернет аппликейшний бүхий л төрлийн мэдээлэл, лавлагааг хэрхэн авах талаарх зааврыг иргэдэд сурталчлан таниулж, дээрх апп-ыг иргэдийн гар утсанд нь суулгаж өгөх, мөн бүхий л төрлийн мэдээлэл, лавлагааг газар дээр нь хэвлэн гаргаж өгч ажиллаж байна. </t>
  </si>
  <si>
    <t>Төрийн албан хаагчийн богино болон дунд хугацааны сургалт болон Мэргэшүүлэх багц сургалтад жил бүр төлөвлөгөөний дагуу төрийн албан хаагчдыг хамруулж байна. Аймгийн Засаг даргын Тамгын газраас аймгийн төрийн захиргааны албан хаагчдын мэдлэг, мэргэжлийг дээшлүүлэх чиглэлээр гадаадын улс орнуудад зохион байгуулагдах сургалтуудад хамруулах ажлын хүрээнд 2022 оны 11 дүгээр сард БНСолонгос улсын “Чангшин” их сургуулийн удирдлагуудтай уулзаж, 2023 оноос эхэлж төрийн албан хаагчдыг богино хугацааны сургалтад хамруулахаар тохиролцож хамтын гэрээ байгуулсан.  Мөн Монгол Улсын засаг захиргаа, нутаг дэвсгэрийн нэгж, түүний удирдлагын тухай хуулийн 21 дүгээр зүйлийн 21.1.6 дахь заалтад “Аймгийн хүний нөөцийн бодлогын төлөвлөлт, хөтөлбөр”-ийг хэрэгжүүлэхийг, 67 дугаар зүйлийн 67.1.6 дахь заалтад “Төрийн захиргааны ажилтныг бэлтгэх, давтан сургах, мэргэшүүлэх, тэдний ажиллах нөхцөл, нийгмийн баталгааг хангах ажлыг хууль тогтоомжийн хүрээнд зохион байгуулах” –ыг, мөн Төрийн албаны тухай хуулийн 66 дугаар зүйлийн 66.1.10 дахь заалтад заасны дагуу аймгийн хэмжээнд хэрэгжүүлэх “Аймгийн төрийн албан хаагчдын ажиллах нөхцөлийг сайжруулах, нийгмийн баталгааг хангах зорилтот хөтөлбөр” боловсруулж, 2022 оны 12 дугаар сард болох аймгийн Иргэдийн төлөөлөгчдийн хуралдаанаар хэлэлцүүлж батлуулахаар ажиллаж байна. Хөтөлбөр боловсруулах ажлын хэсгийг аймгийн Засаг даргын Тамгын газрын даргын 2019 оны А/51 дүгээр тушаалаар байгуулсан.</t>
  </si>
  <si>
    <t xml:space="preserve">2021 онд Төрийн албаны зөвлөлөөс зөвшөөрөл олгосны дагуу аймгийн Хөгжмийн драмын театрын дарга, аймгийн Музейн дарга, аймгийн Нийтийн номын сангийн дарга, сумдын соёлын төвийн даргын албан тушаалын тодорхойлолтыг аймгийн Засаг даргын 2021 оны А/25 дугаар захирамжаар, аймгийн Соёлын хэлтсийн даргын албан тушаалын тодорхойлолтыг 2021 оны А/429 дүгээр захирамжаар, аймгийн ЗДТГ-ын Хяналт-шинжилгээ, үнэлгээ, дотоод аудитын хэлтсийн даргын албан тушаалын тодорхойлолтыг 2021 оны А/57 дугаар тушаалаар тус тус батлуулж, холбогдох байгууллагуудад хүргүүлэв. Мөн нутгийн захиргааны байгууллагуудын 278 батлагдсан албан тушаалын тодорхойлолтыг Төрийн албаны зөвлөлийн тус аймаг дахь Салбар зөвлөлд бүрдүүлж, хадгаламжийн нэгж үүсгэсэн. 2022 онд аймгийн Засаг даргын Тамгын газрын удирдах, гүйцэтгэх албан тушаалын тодорхойлолтыг Салбар зөвлөлөөр хэлэлцэн, хянаж холбогдох баримт бичгийн хамт тус газрын шинэчлэн батлах 4 орон тооны, өөрчлөлт оруулах 19 орон тооны, нийт 23 төрийн захиргааны гүйцэтгэх албан тушаалын тодорхойлолтыг холбогдох хууль журмын дагуу хянуулж, Төрийн албаны зөвлөлийн 2022 оны 5 дугаар сарын 11-ний өдрийн “Зөвшөөрөл олгох тухай” 337 дугаар тогтоолоор батлах зөвшөөрөл олгосон. Мөн аймгийн ИТХ-ын ажлын албаны хэлтсийн дарга, мэргэжилтнүүдийн албан тушаалын тодорхойлолтын төслийг салбар зөвлөлийн хурлаар хэлэлцэн, холбогдох нэмэлт өөрчлөлт, үг үсгийн найруулгад хянан засаж янзлуулан Төрийн албаны зөвлөлд хүргүүлж, Төрийн албаны зөвлөлийн 2022 оны “Зөвшөөрөл олгох тухай” 290, 391 дүгээр тогтоолоор тус газрын төрийн захиргааны удирдах, гүйцэтгэх 8 албан тушаалын тодорхойлолтыг батлах зөвшөөрөл олгосон. Түүнчлэн Монгол Улсын Засгийн газрын 2021 оны 12 дугаар сарын 14-ний өдрийн  377 дугаар тогтоол, Боловсрол, Шинжлэх ухааны сайдын 2022 оны 4-р сарын 01-ний өдрийн А/125 дугаар тушаалыг хэрэгжүүлэх ажлын хүрээнд аймгийн Засаг даргын 2022 оны 7 дугаар сарын 5-ны өдрийн А/462 дугаар захирамжаар тус газрын бүтэц, орон тоог шинэчлэн баталсантай холбогдуулан, өөрчлөлт оруулах болон шинээр боловсруулах төрийн захиргааны албан тушаалын удирдах, гүйцэтгэх албан тушаалын тодорхойлолтыг хянуулж, зөвшөөрөл олгуулахаар уламжилж өгөх хүсэлтийг Төрийн албаны зөвлөлийн Баян-Өлгий аймаг дахь салбар зөвлөлийн 2022 оны 08 дугаар сарын 29-ний өдрийн X хуралдаанаар хэлэлцэж, хуралдаанаас гаргасан танилцуулга, саналын хамт тус газрын удирдах, гүйцэтгэх албан албан тушаалын тодорхойлолтын шинээр батлах зөвшөөрөл олгох 9, шинэчлэн батлах 11 албан тушаалын тодорхойлолтыг хянаж, батлах зөвшөөрөл авахаар Салбар зөвлөлийн 2022 оны 9 дүгээр сарын 6-ны өдрийн 174 дүгээр албан бичгээр хүргүүлж ажиллаа. Мөн түүнчлэн Монгол Улсын Засгийн газрын 2022 оны 194 дүгээр тогтоолоор зарим төрийн захиргааны албан тушаалын ангилал, зэрэглэлд өөрчлөлт орсонтой холбоотойгоор сумын Засаг даргын Тамгын газрын төрийн захиргааны удирдах, гүйцэтгэх албан хаагчдын албан тушаалын тодорхойлолтод өөрчлөлт оруулах саналаа ТАЗСЗ-ийн 2022 оны 9 дүгээр сарын 30-ны өдрийн 188 дугаар албан бичгээр хүргүүлсэн. Мөн ТАЗ-ийн 2022 оны 264 дүгээр тогтоолоор сумдын Засаг даргын Тамгын газрын багийн  нийгмийн ажилтны албан тушаалын тодорхойлолтыг, 2022 оны 364 дүгээр тогтоолоор сумдын ИТХ-ын ажлын албаны мэргэжилтний албан тушаалыг тодорхойлолтыг батлах зөвшөөрлийг тус тус олгосон ба Өлгий сумын 12 багийн нийгмийн ажилтны тусгай шалгалт зохион байгуулж, хууль ёсны томилгоотой болгосон.
</t>
  </si>
  <si>
    <t>2021 онд Төрийн албаны ерөнхий болон тусгай шалгалт авах танхимыг засварлаж тохижуулсан, орон нутгийн төсвөөс 30.0 сая төгрөгийн хөрөнгө шийдвэрлүүлж, нэмж 18 ширхэг суурин компьютер авсан. Салбар зөвлөл нь Төрийн албаны шалгалт авах зөөврийн 2, суурин 45 ширхэг компьютерийн нөөцтэй болсон. Мөн шалгалтын танхимыг бүрэн засварлаж, ашиглалтад оруулсан зэрэг томоохон ажлууд хийгдсэн. 2022 онд тус шалгалтын танхимд LCD дэлгэцтэй телевиз авсан. Цаашид төрийн албаны ерөнхий болон тусгай шалгалт авах иж бүрэн тоноглогдсон танхимтай болохоор төлөвлөж байна.</t>
  </si>
  <si>
    <t>Салбар зөвлөл нь тайлант хугацаанд өөрийн бүрэн эрхийн хүрээнд Төрийн албаны тухай хуулийг хэрэгжүүлэх зорилгоор Улсын Их хурал, Засгийн газар, Төрийн албаны зөвлөлөөс баталсан дүрэм, журам, зааврыг дагаж мөрдөн, Монгол Улсын Төрийн албаны шинэтгэлийн дунд хугацааны стратеги болон төрийн албан хаагчдын сургалт, нийгмийн баталгаа хөтөлбөрийг хэрэгжүүлэх, төрийн албан хаагчдын цалин хөлс, ажиллах нөхцөл, нийгмийн баталгааг хангах, төрийн албан хаагчдыг ёс зүй, ашиг сонирхлын зөрчлөөс урьдчилан сэргийлэх, төрийн жинхэнэ албаны ерөнхий шалгалтыг зохион байгуулж, нөөц бүрдүүлэх, төрийн жинхэнэ албан тушаалд томилуулахаар санал болгон уламжлах, төрийн жинхэнэ албаны удирдах албан тушаалтны сонгон шалгаруулалтыг зохион байгуулж, томилуулах зэрэг ажлыг хууль, журмын хүрээнд зохион байгуулан ажиллаж байна. 2022 онд Төрийн албаны зөвлөлийн Баян-Өлгий аймаг дахь салбар зөвлөлийн бүрэлдэхүүн өөрчлөгдсөнтэй холбогдуулан гишүүдийн ажил үүргийн хуваарийг танилцуулж, шинэчлэн баталж, Төрийн албаны зөвлөлөөс Хүний нөөцийн аудит хийх ажлын хүрээнд салбар зөвлөлөөс сум, байгууллагын үйл ажиллагаанд зөвлөн туслах ажил зохион байгуулах дарга, гишүүдийн хуваарь, ажиллах удирдамж батлуулж хүргүүлсэн ба 9 дүгээр сараас эхэлж, хуваарийн дагуу төрийн байгууллагуудад зөвлөн туслах ажлыг хийж байна. Үүнд Төрийн албаны хаагчдын хүний нөөцийн томилгоонд 2020-2022 оныг хамруулан хяналт шалгалт хийсэн болно.  Түүнчлэн тайлант хугацаанд захиргааны хэргийн шүүхэд 5 удаа тайлбар, холбогдох материал хүргүүлэн ба 4 удаагийн шүүхийн маргаанд салбар зөвлөлийн шийдвэрийг хууль ёсны үндэслэлтэй гэсэн дүгнэлт гарсан. 2022 онд аймгийн Эрүүл мэндийн газар, Татварын хэлтэс, Эрүүл мэнд, нийгмийн даатгалын хэлтэс, Архивын тасаг, аймгийн МЭГ-ын Захиргаа, санхүүгийн алба, Баяннуур, Булган, Ногооннуур сумын Засаг даргын Тамгын газар, Толбо, Булган, Баяннуур сумдын санхүүгийн албаны даргын албан тушаалын сонгон шалгаруулалт зохион байгуулагдаж хууль ёсны томилгоотой болсон. Тодруулбал, тус аймгийн төрийн захиргааны 50 байгууллагын/аймаг, сумын ЗДТГ, ИТХ, Засаг даргын эрхлэх асуудлын хүрээний хэрэгжүүлэгч агентлаг/ 58 удирдах албан тушаалтнаас 48 буюу 82.7 хувь нь хууль ёсны томилгоотой байна.</t>
  </si>
  <si>
    <r>
      <t>Төрийн албаны тухай хуулийн 33 дугаар зүйлийн 33.3-д заасны дагуу Төрийн албаны зөвлөлийн тус аймаг дахь салбар зөвлөлөөс</t>
    </r>
    <r>
      <rPr>
        <b/>
        <sz val="11"/>
        <rFont val="Arial"/>
        <family val="2"/>
      </rPr>
      <t xml:space="preserve"> Нэгдүгээрт:</t>
    </r>
    <r>
      <rPr>
        <sz val="11"/>
        <rFont val="Arial"/>
        <family val="2"/>
      </rPr>
      <t xml:space="preserve"> Төрийн албаны нөөц бүрдүүлэх Ерөнхий шалгалтыг 2019 онд 1 удаа, 2020 онд 1 удаа, 2021 онд 2 удаа, 2022 онд 2 зохион байгуулаад байна.  Нийт 2019-2022 онд 6 удаа Төрийн албаны ерөнхий шалгалт зохион байгуулж, 2384 хүн шалгалт өгч, 537 хүн буюу 22.5 хувь нь тэнцсэн байна. </t>
    </r>
    <r>
      <rPr>
        <b/>
        <sz val="11"/>
        <rFont val="Arial"/>
        <family val="2"/>
      </rPr>
      <t xml:space="preserve">Хоёрдугаарт:  </t>
    </r>
    <r>
      <rPr>
        <sz val="11"/>
        <rFont val="Arial"/>
        <family val="2"/>
      </rPr>
      <t xml:space="preserve">Төрийн албаны тусгай шалгалтыг 2020 онд 7 удаа, 2021 онд 7 удаа, 2022 оны 11 дүгээр сарын байдлаар 6 удаа тус тус зохион байгуулсан байна. 2022 онд буюу тайлант хугацаанд төрийн захиргааны удирдах албан тушаалын 14 сул орон тоог зарлаж, 10 ажлын байр, гүйцэтгэх албан тушаалын 78 сул орон тоог нөхөх тусгай шалгалт зарлаж, 55 ажлын байрыг тус тус нөхсөн байна. Өөрөөр хэлбэл зарлагдсан ажлын байрны 70 хувь нь нөхөгдсөн үзүүлэлттэй байна. </t>
    </r>
    <r>
      <rPr>
        <b/>
        <sz val="11"/>
        <rFont val="Arial"/>
        <family val="2"/>
      </rPr>
      <t xml:space="preserve">Гуравдугаарт: </t>
    </r>
    <r>
      <rPr>
        <sz val="11"/>
        <rFont val="Arial"/>
        <family val="2"/>
      </rPr>
      <t xml:space="preserve"> Төрийн албаны зөвлөлийн 2019 оны 25 дугаар тогтоолоор баталсан “Төрийн үйлчилгээний байгууллагын төсвийн шууд захирагчийн сонгон шалгаруулах журам”-ын 2.1, 2.2-д заасны дагуу 2022 оны эхний 11 сарын байдлаар 4 удаа Төсвийн шууд захирагчийн сул орон тоог нөхөх сонгон шалгаруулалт зохион байгуулсан. 2022 оны шалгалтын нийлбэр дүнгээр төрийн үйлчилгээний байгууллагын удирдах ажилтны нийт зарлагдсан 15 ажлын байрны 9 нь буюу 60 хувь нь нөхөгдсөн байна.  2022 онд Төрийн албаны салбар зөвлөлөөс  төрийн албаны  нийт 12 удаагийн шалгалтыг зохион байгуулсан байна. /Хэрэгжилтийг хүснэгтээр болон графикаар дэлгэрэнгүй гаргаж хавсаргав./ Харин 2022 оны 11 дүгээр сарын 10-ны өдрийн байдлаар нутгийн захиргааны байгууллагуудаас ирүүлсэн  удирдах 6, гүйцэтгэх 11, туслах 1, Төрийн үйлчилгээний байгууллагын төсвийн шууд захирагчийн 6 албан тушаалын сул орон тооны захиалгыг зарлуулахаар холбогдох материалын хамт Төрийн албаны зөвлөлд хүргүүлсэн болно. </t>
    </r>
  </si>
  <si>
    <t xml:space="preserve">Тус аймагт нийт 179 төрийн байгууллагад 7018 төрийн албан хаагч ажиллаж байна. Үүнээс: Төрийн захиргааны албан тушаалд 540 /удирдах-44, гүйцэтгэх-458, туслах-35/, Төрийн тусгай 69 /удирдах-19, гүйцэтгэх 61, туслах 3/, Төрийн улс төрийн албан тушаалд 151 /удирдах-148, гүйцэтгэх 3/, Төрийн үйлчилгээний албан тушаалд 6258 /удирдах 230 гүйцэтгэх 4361, туслах 1660/ төрийн албан хаагч ажиллаж байгаа гэсэн судалгаатай. Үүнээс эмэгтэй 4544, эрэгтэй 2474 албан хаагч байна. Аймгийн хэмжээний төрийн байгууллагын хүний нөөцийн системд нэвтрэх эрх бүхий албан тушаалтнуудад сургалт зохион байгуулж, заавар зөвлөмж өгч ажиллаж байгаа ба 2020 онд Сангийн яамны цалингийн системтэй холбох ажлын хүрээнд тус яамтай хамтран 5 өдрийн цахим сургалтыг 100 төрийн албан хаагчдад, 40 албан хаагчдыг танхимын сургалтад хамруулан 7 сургагч багш бэлтгэж гаргасан байна. Эдгээр сургагч багш нарыг сумдад ажиллуулах хуваарь гаргаж, төсөвт байгууллагуудын нягтлан бодогч нарыг сургасан. Төрийн албаны зөвлөлийн Хүний нөөцийн нэгдсэн систем /hr.csc.gov.mn/ болон Сангийн яамны Төрийн албан хаагчийн цалингийн нэгдсэн систем хооронд мэдээлэл солилцож, улмаар Хүний нөөцийн системд оруулсан мэдээлэлд үндэслэн төрийн албан хаагчдын цалин бодогдохоор болсонтой холбогдуулан төрийн байгууллагуудын төсвийн шууд захирагч нар болон хүний нөөцийн асуудал хариуцсан ажилтан нарт Төрийн албаны зөвлөлөөс ирсэн заавар, зөвлөмжийн дагуу мэдээлэл шинэчлэх талаар албан бичиг чиглэл хүргүүлж, төрийн албанд шинээр албан хаагч томилогдон, чөлөөлөгдсөн, цалингийн өөрчлөлтийн мэдээллийг тухай бүр системд бүртгэх ажлыг хэвшүүлсэн. Шинээр үүсгэн байгуулагдсан 2020 онд 7, 2021 онд 5, 2022 онд 1 байгууллагыг хүний нөөцийн программд шинээр бүртгүүлсэн. </t>
  </si>
  <si>
    <t>Хууль, эрх зүйн сургалт, мэдээллийн ажлын үр нөлөө, хүртээмжийн чанарыг сайжруулах ажлын хүрээнд дараах ажлыг зохион байгуулав. Үүнд: 1. “Хууль сурталчлах өдөрлөг”-ийг аймгийн Засаг даргын Тамгын газар санаачлан 2022 оны 6 дугаар сарын 06-ны өдөр аймгийн  төв талбайд зохион байгуулж, өдөрлөгт аймгийн Засаг даргын эрхлэх хүрээний хэрэгжүүлэгч агентлагууд болон орон нутгийн төрийн байгууллагууд оролцож шинээр батлагдсан хууль, болон салбарын хүрээнд мөрдөгдөж буй хууль тогтоомжийг иргэд, олон нийтэд сурталчлав. Дээрх арга хэмжээнд аймгийн төвийн  ард иргэд өргөнөөр оролцож нийт 43 хууль тогтоомжийн талаар мэдээлэл  өгч ажилласан. Түүнчлэн төрийн байгууллагууд өнгөрсөн хугацаанд хийж хэрэгжүүлсэн ажил, арга хэмжээ, цаашид хийж хэрэгжүүлэхээр төлөвлөгдсөн ажлын талаар танилцуулга хийсэн болно. Иргэдэд хуулиар олгогдсон эрхийг бодитоор эдлүүлэх,  иргэдийн эрх зүйн мэдлэгийг чадавхижуулах замаар төрийн байгууллагыг хариуцлагатай, үр нөлөөтэй ажиллуулах, орон нутгийн сайн засаглалыг хөгжүүлэх ажлын хүрээнд аймгийн Засаг даргын Тамгын газарт "Эрх зүйн хөтөч булан"-г байнга ажиллуулж байна. “Эрх зүйн хөтөч” булангаар дамжуулан иргэд  шинээр батлагдсан хууль тогтоомжийн мэдээлэл авах нөхцөл бүрдсэн. Бүх нийтийн эрх зүйн боловсролыг дээшлүүлэх үндэсний хөтөлбөрийн хэрэгжилтийг хангах ажлын хүрээнд нутгийн төрийн захиргааны байгууллага 16 төрлийн хууль тогтоомжийг Орон нутгийн олон нийтийн радиогоор сурталчлах  график төлөвлөгөө гарган хэрэгжүүлэн ажиллаж байна. Дээрх  арга хэмжээг хэрэгжүүлснээр иргэд, олон нийтийг шинээр батлагдсан хуулийн талаар мэдээллээр хангах боломжтой болсон.</t>
  </si>
  <si>
    <t>2022 оны гэмт хэргээс урьдчилан сэргийлэх үйл ажиллагааны төлөвлөгөөний хэрэгжилтийг хангах зорилгоор аймгийн Цагдаагийн газраас  36 заалт бүхий ажил, арга хэмжээний төлөвлөгөөг баталан хэрэгжүүлсэн.Гэмт хэрэг, зөрчлөөс урьдчилан сэргийлэх ажлын хүрээнд 18 удаагийн хэсэгчилсэн арга хэмжээ, 6 удаагийн нэгдсэн үзлэг шалгалт, 32 удаа уулзалт, хэлэлцүүлэг, ярилцлага, 298 удаагийн сургалт, мэдээлэл, сурталчилгааны ажлыг зохион байгуулсан байна. Нэгдсэн болон хэсэгчилсэн арга хэмжээ, нэгдсэн үзлэг шалгалтад 18 ерөнхий боловсролын сургууль, 1 их, дээд сургууль, 1 мэргэжил сургалт үйлдвэрлэлийн төв,  136 төрийн болон төрийн бус байгууллага, аж ахуйн нэгжийн 1805 ажилтан, 785 хувиараа хөдөлмөр эрхлэгч иргэн, 1084 малчин иргэд, 211 оюутан, 1850 сурагч, 711 ажилгүй иргэн, нийт 6446 хүн хамрагдсан. Гэр бүлийн хүчирхийллээс урьдчилан сэргийлэх тухай хуулийн хэрэгжилтийг хангах, гэр бүлийн хүчирхийллийг бууруулах, олон талт хамтын ажиллагааг өргөжүүлж, иргэд, олон нийтэд хор уршгийг ойлгуулах, мэдээ, мэдээллээр хангах, соён гэгээрүүлэх ажлыг эрчимжүүлэх зорилгоор “Гэр бүлийн хүчирхийллээс урьдчилан  сэргийлэх, хохирогчийг хамгаалах” дэд хөтөлбөрийг аймгийн Иргэдийн Төлөөлөгчдийн Хурлын 2022 оны  67 дугаар тогтоолоор батлуулсан бөгөөд дэд хөтөлбөрийг 2022-2025 оны хооронд хэрэгжүүлэх 17 төрлийн ажлын төлөвлөгөөг гарган, төрийн болон төрийн бус байгууллага, иргэд, олон нийтийн оролцоотой хэрэгжилтийг хангуулан ажиллаж байна. Гэр бүлийн хүчирхийллээс урьдчилан сэргийлэх ухуулга, яриа, сургалт 26,  хэлэлцүүлэг 1, өдөрлөг 1 нийт 28 удаагийн сургалтад 1250 орчим иргэдийг хамруулсан. Орон нутгийн хэвлэл мэдээллийн хэрэгслээр  9 удаагийн мэдээ, мэдээллийг тус тус иргэд, олон нийтэд хүргэсэн. Гэр бүлийн хүчрхийллийн гэмт хэрэг, зөрчлөөс урьдчилан сэргийлэх чиглэлээр 6 төрлийн зурагт хуудас, санамж, сэрэмжлүүлэг, зөвлөмж, 230 ширхэг гарын авлага  тарааж ажилласан. Энэ оны эхний 10 сарын хугацаанд 282 гэмт хэрэг бүртгэгдсэн бөгөөд үүнийг өнгөрсөн жилийн мөн үетэй харьцуулахад 124 гэмт хэрэг буюу 78.5 хувиар өссөн үзүүлэлттэй байна.</t>
  </si>
  <si>
    <t>Аймгийн хэмжээнд согтуугаар үйлдэгдэх гэмт хэрэг, зөрчлийн гаралтыг бууруулах, архидан согтуурахтай тэмцэх зорилгоор аймгийн Иргэдийн Төлөөлөгчдийн Хурлын 2021 оны  25 дугаар тогтоолоор “Эрүүл зан үйлийг дэмжсэн Архидалтгүй аймаг-Баян-Өлгий-2” 2021-2022 онуудад хэрэгжих дунд хугацааны хөтөлбөрийг батлуулан хэрэгжилтийг хангуулан ажиллаж байна. Цагдаагийн газраас “Эрүүл зан үйлийг дэмжсэн Архидалтгүй аймаг-Баян-Өлгий-2” дэд хөтөлбөрийг хэрэгжүүлэх 26 заалт бүхий 2022 оны салбар төлөвлөгөөг   баталж, хэрэгжилтийг хангуулах зохион байгуулалтын арга хэмжээ авсан. Зан үйлийг дэмжсэн “Архидалтгүй аймаг Баян-Өлгий-2” дэд хөтөлбөрийг хэрэгжүүлэхэд зарцуулагдах 5.0 сая төгрөгийг аймгийн Засаг даргын 2022 оны А/319 дугаартай захирамжаар шийдвэрлүүлж, зориулалтын дагуу зарцуулсан.“Эрүүл зан үйлийг дэмжсэн Архидалтгүй аймаг-Баян-Өлгий-2” дэд хөтөлбөрийн нээлтийг зохион байгуулж, Цагдаагийн газрын фейсбүүк хаяг, пейж хуудас, цахим хуудаст байршуулан, тус аймагт үйл ажиллагаа явуулдаг “Саян”, “Дербес” телевиз болон радиогоор олон нийтэд сурталчлав.Хөтөлбөрийн хүрээнд архины хор хөнөөл, архидан согтуурахаас урьдчилан сэргийлэх чиглэлээр 10 посторыг бэлтгэн /зурагт хуудас/ 2000 ширхэгийг хэвлүүлэн олон нийтэд сурталчилж,  Цагдаагийн газрын  фейсбүүк хаяг, пейж хуудас, цахим хуудаст байршуулан тус аймгийн иргэдийн хандалт ихтэй давхардсан тоогоор 200.000 орчим дагагчтай 81 группт түгээсэн.Түүнчлэн орон нутгийн хэвлэл мэдээллийн хэрэгслээр 20 удаа мэдээ, мэдээлэл хүргэж, 30 удаагийн сургалт, сурталчилгааны ажилд 50.000 гаруй хүнийг хамруулан, 10 төрлийн 2000 гаруй санамж, зөвлөмжийг иргэд, олон нийтэд тарааж, 10 төрлийн зурагт хуудсыг бүтээж сурталчлан, холбогдох төрийн болон төрийн бус байгууллагатай хамтран 12 удаа нэгдсэн байдлаар зохион байгуулсан хяналт шалгалтад 1200 гаруй аж ахуйн, нэгжийг хамруулсан. Энэ оны эхний 9 сарын хугацаанд 30 гэмт хэрэг бүртгэгдсэн бөгөөд үүнийг өнгөрсөн жилийн мөн үетэй харьцуулахад 1 гэмт хэрэг буюу 3.3 хувиар өссөн.</t>
  </si>
  <si>
    <t xml:space="preserve">Хэсгийн төлөөлөгч, хэсгийн цагдаа нарын ажиллах амьдрах нөхцөлийг сайжруулах, сумын удирдлагуудтай хамтран ажиллах зорилгоор Цагдаагийн газрын дарга, сумын Засаг дарга, хэсгийн төлөөлөгч нарын хамтарсан 2022 оны “Гурвалсан гэрээ”-г  байгуулан ажиллаж байна. Дээрх гэрээний хүрээнд сумын удирдлагуудтай хамтран ажилласны үр дүнд 3 сумын хэсгийн төлөөлөгч, цагдаа нарыг автомашинтай болгох ажлыг зохион байгуулж, өнөөдрийн байдлаар нийт 12 сум, 1 тосгоноос 9 сумын хэсгийн төлөөлөгч буюу 69.2 хувь нь авто машинаар хангагдаад байна. Мөн аймгийн Цагдаагийн газрыг "УАЗ-22069” маркийн авто машинаар хангасан болно.  </t>
  </si>
  <si>
    <t>Аймгийн Цагдаагийн газрын замын хөдөлгөөний аюулгүй байдлыг хангах чиглэлээр зохион байгуулж буй үйл ажиллагаанд хөрөнгө санхүүгийн дэмжлэг үзүүлсэн бөгөөд осол, хэрэг давтамжтай бүртгэгддэг, бүртгэгдэж болзошгүй цэгүүдэд 4 ширхэг зурагт самбар босгоход 3.2 сая, нарны энергээр ажилладаг маяалкад 1.8 сая, зам тээврийн осол, хэргээс урьдчилан сэргийлэх чиглэлээр иргэд, олон нийтэд тараах /зөвлөмж, санамж, сэрэмжлүүлэг/-д 3.75 сая, нийт 8.75 сая төгрөгний санхүүжилтийг олгосон болно.</t>
  </si>
  <si>
    <t xml:space="preserve">Орон нутгийн мэргэжлийн байгууллагуудын гамшгаас хамгаалах бэлэн байдлыг хангуулах зорилгоор гамшгаас хамгаалах 12 алба, ерөнхий зориулалтын 14, тусгай зориулалтын 19 мэргэжлийн анги, 57 хуулийн этгээдийн гамшгаас хамгаалах төлөвлөгөөг тодотгож, нийт 2978 албан хаагч, 109 техник хэрэгслийн үүрэг гүйцэтгэх бэлэн байдлыг дээшлүүлсэн. Гамшгаас урьдчилан сэргийлэх, эрсдэлийг бууруулах, хариу арга хэмжээг хэрэгжүүлэх арга хэмжээний хүрээнд аймгийн Засаг дарга бөгөөд онцгой комиссын даргын албан даалгавар 4, удирдамж 4, зохион байгуулалтын арга хэмжээний тухай захирамж 37, үйл ажиллагааны 3 төлөвлөгөө гаргаж, хэрэгжилтийг хангуулан ажилласан. Энэ хугацаанд аймгийн хэмжээнд 2022 оны 10 дугаар сарын байдлаар тохиолдсон нийт 56 удаагийн гамшиг, аюулт үзэгдэл, ослын дуудлагаар давхардсан тоогоор 539 албан хаагч, 97 техник хэрэгсэл үүрэг гүйцэтгэж, 8 хүний амь насыг авран хамгаалж, иргэн, аж ахуйн нэгж, байгууллагын 1.8 тэрбум төгрөгийн эд хөрөнгийг авран хамгаалсан.
</t>
  </si>
  <si>
    <t xml:space="preserve">Үндэсний аюулгүй байдлын зөвлөлийг мэдээ, мэдээллээр хангах журмын хэрэгжилтийг холбогдох байгууллагуудад хүргүүлэн, хэрэгжилтэд тогтмол хяналт тавьж ажиллаж байна. Аймгийн Засаг даргын 2022 оны А/870 дугаар захирамжаар Үндэсний аюулгүй байдлын үзэл баримтлалын хэрэгжилтийг аймагт зохион байгуулахад 10.0 сая төгрөгийг Засаг даргын нөөц хөрөнгийн ангилагдаагүй   зардлаас  олгож Хууль хяналтын байгуулагуудын тулгамдаж буй асуудлыг шийдвэрлэж шаардлагатай тоног төхөөрөмж олгосон болно. </t>
  </si>
  <si>
    <t>Аймгийн Засаг даргын Тамгын газарт цэргийн бэлтгэл сургалтын танхим гаргаж, засварын зардалд шаардагдах 8.5 сая төгрөгийг аймгийн Засаг даргын нөөц хөрөнгөөс шийдвэрлэсэн. Засварын ажил дууссан бөгөөд, төхөөрөмжлөх ажлыг зохион байгуулж байна.</t>
  </si>
  <si>
    <t>Өнөөдрийн байдлаар палатка /4х6/-1ш, асар /5х9/-1ш, богино долгионы гар станц 6ш, 30 хүний гал тогооны иж бүрэн хэрэгсэл, цахилгаан үүсгүүр 1ш, зуух яндан 1ш, 20 тонны контейнэр 1-ийг тус тус худалдан авч нөөц бүрдүүлсэн болно.</t>
  </si>
  <si>
    <t>Батлан хамгаалахын сайдын 2022 оны 02 дугаар сарын 23-ны өдрийн А/50 дугаар тушаалыг үндэслэн аймгийн аварга шалгаруулах “Дөл-2022” цогцолбор тэмцээнийг 2022 оны 04 дүгээр сарын 16, 17-ны өдрүүдэд зохион байгуулав. Тэмцээнд аймгийн төвийн ЕБ-ын 10 сургуулийн 120 гаруй сурагч оролцсон бөгөөд тэргүүлсэн сургуулийн баг тамирчдыг 2022 оны 08 дугаар сард зохион явуулсан Улсын аварга шалгаруулах тэмцээнд оролцуулсан болно.</t>
  </si>
  <si>
    <t xml:space="preserve">Цэргийн албаны тухай хууль, Дайчилгааны тухай хууль,  Батлан хамгаалахын сайдын аймгийн Засаг даргатай 2022 онд хамтран ажиллах гэрээ, "Засгийн газрын Хэрэг эрхлэх газрын 2022 оны сургалт, семинарын нэгдсэн төлөвлөгөө" Цэргийн штабын 2022 оны сургалтын төлөвлөгөөг үндэслэн Ховд аймагт зохион байгуулагдсан Баруун бүсийн аймгуудын Цэргийн бэлтгэл сургалтад сумын Засаг даргын Тамгын газрын дарга нарыг хамруулав. Орон нутгийн хамгаалалтын томилгоот нэгжийн удирдах бүрэлдэхүүн болон багийн Засаг дарга нарт батлагдсан хөтөлбөрийн дагуу сургалт зохион байгуулж, томилгоот нэгжийг тодотгох, арга зүйн зөвлөгөө өгч, үүрэг чиглэлээр ханган ажиллав. </t>
  </si>
  <si>
    <t>ДЭМБ-аас 2021 онд Монгол Улсыг Сүрьеэгийн дарамт өндөртэй 30 орны нэгээр зарласан бөгөөд жилд дунджаар 3500 гаруй халдварын шинэ тохиолдол бүртгэгдэж, өвчний улмаас жилд 200 гаруй хүн нас барж байна. Иймд 2022 оны I,II дугаар ээлжийн цэрэг татлагаар цэргийн насны залуучуудыг эрүүлжүүлэхэд аймгийн нэгдсэн эмнэлэгтэй хамтран сүрьеэгийн эрт илрүүлгийг нэмэгдүүлэх ,ойрын болон холын хавьтлыг үзлэг, шинжилгээнд,  3.0 сая төгрөгний өртөг бүхий гепатит В, С, ХДХВ, Тэмбүүгийн хурдавчилсан оношлуурын шинжилгээнд бүрэн хамруулав.</t>
  </si>
  <si>
    <t>Аймгийн Засаг дарга болон ЗДТГ-ын Цэргийн штабын дарга нар аймгаас хугацаат цэргийн албанд татагдан Зэвсэгт хүчний 256, 123 дугаар анги, Хилийн цэргийн 0165, 0130 дугаар ангиудад цэргийн жинхэнэ алба хааж байгаа иргэдийг эргэж, иргэн цэргийн харилцааг бэхжүүлэн, ар гэрт нь дэмжлэг тусалцаа үзүүлэв.</t>
  </si>
  <si>
    <t xml:space="preserve">Зэвсэгт хүчний 331 дүгээр ангид 8.9 сая төгрөгийн үнэ бүхий хөгжмийн аппаратур техник хэрэгсэл, 340 дүгээр ангид 9.2 сая төгрөгийн үнэ бүхий хүндэт харуул жагсах хивс дрож, 116 дугаар тусгай салбарт 3.5 сая төгрөгийн үнэ бүхий богино долгионы радио станцыг тус тус аймгийн Засаг даргын нөөц хөрөнгөөс  шийдвэрлэн олгосон болно. </t>
  </si>
  <si>
    <t xml:space="preserve">Зэвсэгт хүчний 340 дүгээр ангид 150 ортой хүүхдийн цэцэрлэг барих зориулалт бүхий 2500 мкв газрын асуудлыг шийдвэрлэсэн. Барилгын ажил бүрэн дуусаж, Батлан хамгаалах яамны ажлын комисс ашиглалтад хүлээн авсан болно. </t>
  </si>
  <si>
    <t xml:space="preserve">Холбогдох мэргэжлийн байгууллагуудаас стандартын шаардлага хангасан нэг загварын ангилан ялгах хогийн савтай болох талаар заавар, зөвлөмж, чиглэл өгч ажилласны хүрээнд Ерөнхий боловсролын 3, 4 дүгээр сургууль болон шатахуун түгээх станц зэрэг 13 байгууллага, аж ахуйн нэгж өөрсдийн хөрөнгөөр ангилан ялгах хогийн сав байршуулсан. Мөн орон нутгийн төсвийн 2.5 сая төгрөгөөр Өлгий сумын нутаг дэвсгэрт 10 ширхэг хуванцар хаях хогийн савыг хийлгэн байршуулав. </t>
  </si>
  <si>
    <t>Сумдын газар зохион байгуулалтын төлөвлөгөөнд 729 га талбайг мод тарих, ногоон байгууламж, мод үржүүлгийн талбай байгуулах зориулалтаар ашиглахаар тусгасан ба эдгээрээс шинээр 52 га талбайд мод тарьж ургуулснаар,  хот суурины эдэлбэр газарт ногоон байгууламж 1.2 хувийг эзэлж байна.</t>
  </si>
  <si>
    <t>Хаврын улиралд ард иргэдэд тарьц суулгацыг хямд үнээр олгох ажлыг зохион байгуулсан. Намрын бүх нийтээр мод тарих өдрөөр ард иргэдийг 2383 ширхэг, аж ахуйн нэгжүүдийг 120 ширхэг, албан байгууллагуудыг 20910 ширхэг тарьц суулгацаар ханган тарилт хийлгэв. Хавар, намрын улиралд нийтдээ 162095 ширхэг тарьц суулгац тарьсан болно.</t>
  </si>
  <si>
    <t xml:space="preserve">Аймгийн ИТХ-ын 2021 оны 02 дугаар сарын 25-ны өдрийн 20 дугаар тогтоолоор Бугат сумын Саят Толгой 8,6 га газар, Алтанцөгц сумын Цамбагарав уул 63 га газар, Улаанхус сумын Тахилгат толгой 0,59 га газруудыг аялал жуулчлалын түр буудаллах цэг, үйлчилгээний цогцолбор байгуулах зориулалтаар 20 жилийн хугацаатай орон нутгийн тусгай хэрэгцээнд хамруулсан. Амйгийн ИТХ-ын 2021 оны 02 дугаар сарын 25-ны өдрийн 21 дүгээр тогтоолоор, 2016 оны 03 дугаар сарын 04-ний өдрийн 70 дугаар тогтоолоор баталсан орон нутгийн тусгай хамгаалалтад авсан газруудын тусгай хамгаалалтад байх хугацааг 15 жилээр сунгах шийдвэр гаргуулан мэдээллийн санд бүртгүүлэн ажиллав. </t>
  </si>
  <si>
    <t>Толбо нуурыг байгалийн унаган төрх, өвөрмөц тогтоц, түүх, соёлын дурсгал, амралт, аялал жуулчлалын ач холбогдох бүхий 19045 га газар нутгийг хамгаалах, байгалийн нөөц баялгийг зохистой ашиглах зориулалтаар амьтан, ургамал, усны нөөц газрын ангилалаар аймгийн орон нутгийн тусгай хамгаалалтад авах саналыг Иргэдийн Төлөөлөгчдийн Хурлын 2022 оны 83 дугаар тогтоолоор шийдвэрлүүлэн, зураг зүйн мэдээллийн санд баталгаажуулав. Түүнчлэн Өлгий сумын нутаг дэвсгэрт хамаарах төвлөрсөн усан хангамжийн эх үүсвэрт   эрүүл ахуйн хориглолтын болон хязгаарлалтын  бүс тогтоох шийдвэр гаргуулсан.</t>
  </si>
  <si>
    <t>2022 оны гадаргын усны тооллогоор аймгийн хэмжээнд гол -409, булаг- 943, нуур тойром – 1248, рашаан – 32, гүний худаг -565, гар худаг – 6012, услалтын систем- 16, үерийн хамгаалалтын далан – 4 тоологдсон ба 9 гол горхи, 28 булаг шанд, 6 нуур тойром ширгэсэн байна.</t>
  </si>
  <si>
    <t>Орон нутгийн төсвийн 13.0 сая төгрөгийн хөрөнгө оруулалтаар ойн сан бүхий 10 сум болон аймгийн ойн менежментийн төлөвлөгөөг “Мөнх ногоон жодоо” ХХК-иар хийлгүүлсэн болно.</t>
  </si>
  <si>
    <t xml:space="preserve">Аймгийн Засаг даргын 2022 оны А/326 тоот захирамжаар "Ногоон-Өлгий" аяныг   аймгийн хэмжээнд зохион байгуулж, хаврын мод тарилтын үеэр 167 аж ахуйн нэгж байгууллага, 5000 гаруй иргэдийн оролцоотойгоор нийт 140000 орчим мод тарьж усалгаа, арчилгаа хийн ургуулсан ба намрын тооллогын дүнгээр 77.1 хувийн ургалттай байна. Намрын мод тарих ажлын хүрээнд 20910 ширхэг мод тарьсан. Улсын төсвийн хөрөнгө оруулалтаар аймгийн хэмжээнд ойн зурвас 10 га, ойжуулалт 30 га газарт тарих ажлыг "Монгол уулын ой" ХХК гүйцэтгэж байна. </t>
  </si>
  <si>
    <t>“Нутгийн иргэдэд түшиглэсэн зэрлэг амьтны хамгааллын менежментийг хэрэгжүүлэх нь” баруун бүсийн зөвлөгөөнийг “Монголын ан агнуурын холбоо”-той хамтран зохион байгуулав. Тус арга хэмжээнд МУИС, ХААИС-ийн профессор, багш нар, “Монголын ан агнуурын холбоо”-ны тэргүүн, “Аргал агнуур судлалын төв”-ийн тэргүүн бусад ан агнуурын чиглэлээр үйл ажиллагаа явуулдаг аж ахуйн нэгж байгууллага болон баруун 3 аймгийн сумдын удирдлага, байгаль хамгаалагч, ан амьтан хамгаалах нөхөрлөлийн нийт 110 гаруй хүн оролцсон. Зөвлөгөөний үеэр зохистой ан агнуур бол байгаль хамгаалах хэрэгсэл, Ан агнуурын хууль эрх зүйн орчин, Зэрлэг амьтан хамгаалал ба биотехникийн арга хэмжээ, Нөхөрлөлүүдийн зохион байгуулалт болон үйл ажиллагааг идэвхжүүлж, агнуурын менежментийг хэрэгжүүлэх нь, Баян-Өлгий аймгийн Тусгай зориулалтын ан агнуурын өнөөгийн байдал, тулгамдаж буй асуудал, хуулийн хэрэгжилт, цаашид авч хэрэгжүүлэх бодлого шийдвэр, Тусгай зориулалтын ан агнуур, ач холбогдол үр дүн болон аймаг орон нутагтай хамтран ажиллах боломжууд, Зэрлэг амьтад ба хүний өвчин, Тусгай зориулалтын ангийн үйлчилгээ, ангийн отог байгуулах зэрэг сэдвүүдээр сургалт явуулж, мэргэжил арга зүйн зөвлөгөө өгсөн.</t>
  </si>
  <si>
    <t>Аймгийн Нутгийн ордны зураг, төсвийг "АЕСН" ХХК гүйцэтгэж байгаа бөгөөд дуусах шатандаа байна.</t>
  </si>
  <si>
    <t xml:space="preserve">Аймгийн Нэгдсэн эмнэлгийн шинэ  барилгын дотор өрлөгийн ажил, заслын ажил  хийгдэж байна. Гадна халаалтын шугам холбох ажил, А блокын 2-6 давхрын  дотор цахилгааны ажил бүрэн хийгдсэн. Дотор шавардлагын болон 1-6 давхрын шавардлагын ажил, Б блокын 3-р давхарын өрлөгийн ажил хийгдэж байна. Тухайн жилд гүйцэтгэх ажил 100 хувь хийгдсэн болно. </t>
  </si>
  <si>
    <t xml:space="preserve">"Өнгөтэй Өлгий-хот тохижилтын алба" орон нутгийн өмчит аж ахуйн тооцоот үйлдвэрийн газрыг шинэчлэн байгуулах ажлын хүрээнд эхний ээлжинд Барилга, хот байгуулалтын сайдын багцын  хөрөнгө оруулалтаар 1779.2 сая төгрөгийн төсөвт өртөгтэй  парк шинэчлэлийн ажлыг гүйцэтгэж байна. Түүнчлэн аймгийн орон нутгийн хөгжлийн сангийн хөрөнгөөс  Аймгийн Хот тохижуулах албаны нийтийн эзэмшлийн гудамж талбайн цэвэрлэгээ, үйлчилгээний зардал, Өлгий сумын гэрэлтүүлгийн цахилгаан болон арчилгааны зардал, ногоон байгууламжид хашаа татах ажлын зардалд нийт 190.0 сая төгрөгийг зарцуулж үйл ажиллагаанд нь санхүүжилтийн дэмжлэг үзүүлж ажилласан болно. </t>
  </si>
  <si>
    <t>Аймгийн Засаг даргын 2022 оны А/377 дугаартай захирамжаар “Хоггүй-цэмцгэр-Өлгий” аяныг 3 сарын хугацаатай зохион байгуулан ажиллаж, аяны хугацаанд аймгийн хэмжээнд 218 талбайн 465 тонн хог хаягдлыг цэвэрлэж, зориулалтын хогийн цэгт буулгасан. “Холивол хог, ангилбал баялаг” уралдаан зарлаж дахин боловсруулах боломжтой хог хаягдал болох шил, хуванцар, лааз цуглуулах 08 дугаар сарын 31-нээс 09 дүгээр сарын 15-ны хүртэл зохион байгуулан, нийтдээ 23.5 портер шил, хуванцар, гялгар уут, лааз цуглуулж дахиварыг преслэсэн.</t>
  </si>
  <si>
    <t xml:space="preserve">Өлгий сумын 8 дугаар багт баригдаж буй 1910.0 сая төгрөгийн төсөвт өртөгтэй Хүүхэд хамгаалал, хөгжлийн төвийн барилгын зураг төсөлд усан бассейн байгуулахаар төлөвлөгдсөн. Барилга угсралтын ажил явагдаж байгаа бөгөөд 2023 онд ашиглалтад орно. </t>
  </si>
  <si>
    <t>Баян-Өлгий аймгийн Ногооннуур сум, Улаанхад багийн 5 ортой эрүүл мэндийн төвийн барилгын гүйцэтгэл 85%-тай байна.  Бапкер ХХК гүйцэтгэж байгаа бөгөөд төсөвт өртөг нь 527.6 сая төгрөг. Зарим сумдын багийн эрүүл мэндийн төвийн засварын ажилд Орон нутгийн хөгжлийн сангаас 42.7 сая төгрөг хуваарилагдаж, засвар бүрэн хийгдсэн болно.</t>
  </si>
  <si>
    <t>Улсын төсвийн хөрөнгө оруулалтаар Алтай, Сагсай, Дэлүүн, Цэнгэл сумын эрүүл мэндийн төвүүд пургон маркийн түргэн тусламжийн авто машин, аймгийн Нэгдсэн эмнэлэг Ланд-78 маркийн бүрэн тоноглогдсон түгэн тусламжийн авто машинаар хангагдсан.</t>
  </si>
  <si>
    <t>ОНХСангийн хөрөнгөөр Булган сумын Эрүүл мэндийн төвд мэс заслын гэрэл, коагулятор  нийлүүлэх ажил, Дэлүүн сумын Эрүүл мэндийн төвд компьютер нийлүүлэх ажил,  Улаанхус сумын Хөх хөтөл багийн эмнэлэгт эмнэлгийн тоног төхөөрөмж нийлүүлэх ажил, аймгийн Нэгдсэн эмнэлэгт цахим үйл ажиллагааг хэрэгжүүлэхэд компьютер тоног төхөөрөмж нийлүүлэх ажил, Баяннуур сумын эрүүл мэндийн төвд зөөлөн эдлэл нийлүүлэх ажил, Аймгийн нэгдсэн эмнэлгийн төрөх тасагт хатуу эдлэл нийлүүлэх ажил тус тус хийгдсэн. Сагсай сумын Эрүүл мэндийн төвд цусны анализатор худалдан авах ажлыг 163.9 сая төгрөгөөр, улсын төсвийн хөрөнгө оруулалтаар Өлгий сумын өрхийн эрүүл мэндийн төвүүдийн компьютер тоног төхөөрөмжийг "Катхаус" ХХК 20.0 сая төгрөгөөр нийлүүлсэн. Улсын төсвийн хөрөнгө оруулалтаар болон орон нутаг, бусад, хандив тусламжаар эрүүл мэндийн байгууллагууд үе шаттайгаар шаардлагатай тоног төхөөрмжөөр хангагдаж байна. Үүнд: Улсын төсвийн хөрөнгө оруулалтаар  1.6 тэрбум төгрөг, орон нутгийн төсвийн хөрөнгө оруулатаар 35.5 сая төгрөг, бусад, хандиваар 112.7 сая төгрөгийн тоног төхөөрөмжөөр хангагдсан болно.</t>
  </si>
  <si>
    <t xml:space="preserve">Аймгийн Засаг даргын Тамгын газар 2022 оны 02 дугаар сарын 14-ний өдөр “Мэйжүрмэнт” ХХК-тай 20.0 сая  төгрөгөөр эталон тоног төхөөрөмж нийлүүлэх гэрээ байгуулсан. Гэрээний дагуу “Мэйжүрмэнт” ХХК нь захиалгын дагуу дараах 20.0 сая төгрөгийн эталон тоног төхөөрөмжүүдийг 2022 оны 06 дугаар сарын 29-ны өдөр нийлүүлсэн. Үүнд: 1. Лабораторийн жин - 1 ширхэг 2. Газын түгээгүүр шалгах даралтат цилиндр - 1 ш, 3. Денсиметр /термометртэй/ - 1 ш 4. Мерник 50 л /температурын залруулгатай/ - 1 ш, 5.Мерник 100 л /температурын залруулгатай/ - 1 ш 6.Туухай 10 кг /хар/     - 1 ширхэг  7.Туухай 20 кг - 5 ширхэг 8. Багц туухай /1 мг-500 г/ F1  - 1 ширхэг. Үүнээс гадна байгууллагын төсвийн хөрөнгөөр 2022 онд дараах 9,477,000 төгрөгийн эталон   болон   бусад   тоног төхөөрөмжүүдийг  худалдан авсан болно. Үүнд: 1. Мерник 10 литр – 1 ш - 2,000,000 төгрөг /температурын залруулгатай/ 
2. Хүчдэл өсгөгч -1 ш – 770,000 төгрөг 3. Зөөврийн компьютер – 1 ш -1,879,000 төгрөг
4. Зөөврийн компьютер – 1 ш -1,899,000 төгрөг 5. Зөөврийн компьютер – 1 ш - 2,300,000 төгрөг 6. Өнгөт принтер – 1 ш - 629,000 төгрөг. Стандарт, хэмжил зүйн газраас 2022 онд 32,453,000 төгрөгийн дараах эталон   болон   бусад   тоног төхөөрөмжүүдийг олгосон. Үүнд: 1. Цусны даралтын аппаратыг шалгаж баталгаажуулах эталон төхөөрөмж – 29,700,000 төгрөг 2. Суурин компьютер – 1 ш - 2,753,000 төгрөг. 2022 онд нийт  61,930,000 төгрөгийн эталон болон бусад тоног төхөөрөмжүүдийг худалдаж авсан болно. Мөн Аймгийн Засаг даргын Тамгын газраас 2022 оны 09 дүгээр сарын 27-ны өдөр орон нутгийн хөрөнгөөр   хэлтсийн шинэ байранд шаардагдах 15,000,000 төгрөгийн тавилга, эд хогшлыг олгосон. </t>
  </si>
  <si>
    <t xml:space="preserve">Аймгийн Засаг даргын Тамгын газар, Газрын харилцаа, барилга, хот байгуулалтын газар, Орон нутгийн өмчийн газар, Цагдаагийн Газар, Сагсай, Цэнгэл, Ногооннуур, Дэлүүн сумдын Засаг даргын Тамгын газар болон Цагааннуур тосгоны захирагчийн  ажлын албаны удирдлагуудтай уулзаж үйл ажиллагаанд “Чанарын менежментийн тогтолцооны MNS  ISO 9001:2016“ стандартыг нэвтрүүлэхийг санал болгон арга зүйн зөвлөгөө өгч ажилласан. Мөн сум, төрийн байгууллагын удирдлагуудыг “Чанарын менежментийн тогтолцооны ISO 9001” стандартыг орон нутгийн засаг захиргаанд  хэрэглэх арга зүйн заавар”, Чанарын менежментийн тогтолцооны стандартын эмхэтгэл – MNS ISO 9002:2020 болон Чанарын менежментийн тогтолцооны стандартын эмхэтгэл – MNS ISO 18091:2020 зэрэг шаардлагатай стандартын гарын авлагаар хангаж мэргэжил арга зүйн зөвлөгөө өгч ажиллав.Үүний үр дүнд Аймгийн Засаг даргын Тамгын газрын 2 албан хаагч MNS ISO 19011:2016  менежментийн тогтолцоонд аудит явуулах заавар  сэдэвт сургалтад хамрагдсан. Аймгийн Засаг даргын үйл ажиллагааны хөтөлбөрийн холбогдох заалт болон байгууллагын 2022 оны гүйцэтгэлийн төлөвлөгөөг хэрэгжүүлэх зорилгоор төрийн байгууллагын удирдлагууд, менежерүүд, ажилтнуудад зориулсан 2 өдрийн “ЧАНАРЫН МЕНЕЖМЕНТИЙН ТОГТОЛЦОО - MNS ISO 9001:2016 СТАНДАРТЫН ШААРДЛАГА”  болон “MNS ISO 19011:2020- МЕНЕЖМЕНТИЙН ТОГТОЛЦООНД АУДИТ ЯВУУЛАХ ЗААВАР” сэдэвт 89  албан хаагчийг хамруулсан арга зүйн 2 сургалтыг Аймгийн Засаг даргын Тамгын газартай хамтран  амжилттай зохион байгууллаа. Баян-Өлгий аймгийн Засаг даргын Тамгын газарт Чанарын менежментийн тогтолцоог Олон стандарт /ISO 9001/-ын дагуу хэрэгжүүлэхэд дэмжлэг үзүүлэх ажлын төлөвлөгөөг хамтарч батлан  хэрэгжилтийг ханган ажиллаж байна. Аймгийн Орон нутгийн өмчийн газар, Цагдаагийн газар, Газрын харилцаа, барилга, хот байгуулалтын газар  холбогдох стандартуудыг худалдан авч чанарын баг байгуулан ажиллаж байна. </t>
  </si>
  <si>
    <t>Улсын төсвийн хөрөнгө оруулалтаар Цэнгэл суманд 100 ортой,  Баяннуур сумын Ак арал багт 50 ортой цэцэрлэг ашиглалтад орсон.  Өлгий сумын 5 дугаар багт 50 ортой,  Сагсай сумын 5 дугаар багт 150 ортой, Улаанхус суманд 150 ортой, Улаанбайшинт боомтод 50 ортой,  Өлгий суманд 250 ортой, Өлгий сумын 4 дүгээр багт 150 ортой, Цагааннуур тосгонд 100 ортой, Өлгий сумын 12 дугаар багт 100 ортой,  Кутты мекен хотхонд 100 ортой, Булган сумын Сайхан багт 50 ортой, Өлгий сумын 10 дугаарт багт 250 ортой нийт 10 цэцэрлэг-45.9%-ийн дундаж гүйцэтгэлтэй байна. Улаанхус сумын Хөх хөтөл багийн 150 суудалтай сургууль ашиглалтад орсон. Ногооннуур сумын 6 дугаар багт 160 суудалтай, Цэнгэл суманд 320 суудалтай, Өлгий суманд 960 суудалтай сургуулийн барилга,  Кутты мекен хотхоны 640 суудалтай спорт заал , Цэнгэл сумын 360 суудалтай Тыва бага сургууль  Буянт сумын 320 суудалтай сургууль нийт 6 сургууль-34.2%-ийн дундаж гүйцэтгэлтэй бол Алтанцөгц сумын 100 ортой дотуур байрны барилга,   Ногооннуур сумын 30 ортой сургуулийн дотуур байрны барилга, Цэнгэл сумын дотуур байрны барилга нийт 3 дотуур байр 48.7%-ийн дундаж гүйцэтгэлтэй байна. Булган, Баяннуур сумын сургуулийн спорт заалны барилга, нийт  4 спорт заал -50% дундаж гүйцэтгэлтэй буюу нийт 59718.8 сая төгрөгийн өртөгтэй 27 объект  байна. ОНХСангийн 842.9 сая төгрөг, улсын төсвийн хөрөнгө оруулалтын 795.8 сая төгрөг, Японы өвсний үндэс хөтөлбөрийн хүрээнд 374.7 сая төгрөгийн хөрөнгөөр засварын ажил хийгдсэн. Орон нутгийн төсвийн 2021 оны давсан орлогоор 24.0 сая төгрөгийн хөрөнгөөр цэцэрлэгүүдэд засвар хийгдсэн.</t>
  </si>
  <si>
    <t>Улсын төсвийн 149.4 сая төгрөгийн хөрөнгө оруулалтаар Өлгий сумын 1, 2, 3, 4, 5, 6, 8 дугаар сургуульд, ОНХС-ын 291.6 сая төгрөгийн хөрөнгөөр нийт 22 төрлийн тоног төхөөрөмж, хэрэгслийг  худалдан авч Улаанхус, Алтанцөгц, Бугат, Буянт, Дэлүүн, Ногооннуур,Сагсай, Толбо, Цэнгэл, Өлгий, Цагааннуур тосгоны сургуулиудад нийлүүлсэн.</t>
  </si>
  <si>
    <t>100</t>
  </si>
  <si>
    <t>Улсын төсвийн хөрөнгө оруулалтын 38.8 сая төгрөгийн хөрөнгөөр Аймгийн номын сангийн соёл, олон нийтийн ажил явуулах тоног төхөөрөмжийг  шинэчилсэн бөгөөд барилгын өргөтгөлд 40.0 сая төгрөгөөр засвар хийгдсэн болно.</t>
  </si>
  <si>
    <t>Улсын төсвийн 4944.2 сая төгрөгний хөрөнгө оруулалтаар Дэлүүн,Толбо, Бугат сумдад Соёлын төвийн барилга баригдаж дуусах шатанд байна.  Буянт сумын Соёлын төвийн засварын ажлыг улсын төсвийн 40 сая төгрөгөөр, Цэнгэл  сумын соёлын төвд ОНХСангаас 30.0 сая төгрөгөөр,  Алтай сумын соёлын төвд Аймгийн  Засаг даргын нөөц хөрөнгөөр  24.9 сая төгрөгөөр урсгал засвар хийгдсэн ба Өлгий сумын сум хөгжүүлэх сангийн 4.0 сая төгрөгөөр аймгийн нийтийн номын сан ширээ, сандал, принтер, компьютерээр хангагдсан болно.</t>
  </si>
  <si>
    <t xml:space="preserve">Соёлын яамнаас үр дүнд суурилсан хөтөлбөрийн хүрээнд Ногооннуур сумын соёлын төвийг  3.0 сая төгрөгийн эрэгтэй, эмэгтэй урлагийн хувцас,  Бугат сумын соёлын төвийг 1.0 сая төгрөгийн тавилга, эд хогшил, Улаанхус, Цэнгэл  сумдын соёлын төвийг 3.0 сая төгрөгийн тоног төхөөрөмж,  Алтанцөгц  сумын соёлын төвийг хандив, ОНХС болон нэмэлт санхүүжилтээр 14.456.000 төгрөгийн тоног төхөөрөмж болон эд хогшилоор хангасан. </t>
  </si>
  <si>
    <t>Эмэгтэйчүүдийн манлайллын сүлжээний Баян-Өлгий аймаг дахь дугуйлан эмэгтэйчүүдийн манлайллын форумыг  "Манлайлал" сэдвийн хүрээнд зохион байгуулсан.  Форумын үеэр “Шийдвэр гаргах түвшинд эмэгтэйчүүдийн оролцоо, манлайллыг нэмэгдүүлэх боломж, хамтын ажиллагааны стратеги" сэдэвт хэлэлцүүлэг хийгдсэн бөгөөд Эмэгтэйчүүдийн манлайллын сүлжээний үндэсний зохицуулагч нар Улаанбаатар хотоос  ирж, зочин илтгэгчээр оролцлоо. Форумд  улс төрийн намуудын удирдлагууд түүнчлэн 13 сумын  Засаг дарга нар болон 200 гаруй олон талт эмэгтэйчүүдийн төлөөлөл оролцов.</t>
  </si>
  <si>
    <t>2022 онд Булган сумын ЗДТГ-ын захиалгын дагуу тус сумын Ерөнхий боловсролын 1 дүгээр сургууль,  Өлгий сумын Ерөнхий боловсролын 4 дүгээр сургуулийн захирлын  сонгон шалгаруулалтыг нээлттэй зарлаж,  Баян-Өлгий аймгийн Төрийн албаны салбар зөвлөлөөс сонгон шалгаруулж томилуулахаар журмын дагуу  холбогдох албан тушаалтанд уламжилсан. Ерөнхий боловсролын сургуулийн үндсэн багшийг сонгон шалгаруулалтаар томилохоор бүх захирлуудын гүйцэтгэлийн төлөвлөгөөнд тусгаж өгсөнөөр 2021 оны 9 дүгээр сараас эхлэн 31 багшийн сонгон шалгаруулалтыг тухайн сургуулийн захирлын хүсэлтийн дагуу аймгийн Боловсрол, шинжлэх ухааны газар амжилттай  зохион байгуулж, эхний байр эзэлсэн багш нарыг томилуулахаар холбогдох сургуулийн захирлуудад уламжилж ажилласан. Багшийг сонгон шалгаруулах үйл явцыг аймгийн радио, телевиз, олон нийтийн цахим хуудсар тогтмол сурталчилж байна.</t>
  </si>
  <si>
    <t xml:space="preserve">Улсын тэргүүний сургуулийн захирлуудын шилдэг туршлагыг нэвтрүүлэх ажлын хүрээнд Өлгий сумын Ерөнхий боловсролын 4 дүгээр сургууль нь Ховд аймгийн Буянт сумын Ерөнхий боловсролын сургуулийн захирлын шилдэг туршлагатай танилцан менежментийн багийн туршлагыг нэвтрүүлэн ажиллаж байна. Түүнчлэн Өлгий сумын 6 дугаар сургууль нийлсэлийн 14, 23 дугаар сургуулиудын туршлагыг судлан үйл ажиллагаандаа хэрэгжүүлэн ажиллаж байна. </t>
  </si>
  <si>
    <t xml:space="preserve">Боловсролын Үнэлгээний төвтэй хамтран  "Боловсролын чанарын үнэлгээ"-г аймгийн төвийн ЕБ-ын 3 дугаар сургууль, Цэнгэл сумын ЕБ-ын 1 дүгээр сургууль, Өлгий сумын ЕБ-ын Бастама сургуульд тус тус  зохион байгуулж, нийт 9 багшийн хичээлд ажиглалт хийж, орчны судалгаа, фокус ярилцлага, бүлгийн ярилцлагыг тус тус зохион байгуулав. ЕБС-ийн 6, 10, 12 дугаар ангийн сурагчдаас хуваарийн дагуу түвшин тогтоох шалгалтыг тогтмол авч анализ хийж, цаашид анхаарах зорилтоо тодорхойлон ажиллаж байна. Сургалтын үйл ажиллагаанд хөндлөнгийн хяналт бий болгохын тулд аймгийн хэмжээний сургуулиудын асран хамгаалагчидтай уулзалт зохион байгуулж, сургуулийн хөндлөнгийн хяналтад эцэг эхийн төлөөлөлийг оруулахыг сургуулийн удирдлагуудад санал болгож, эцэг эхчүүдэд уриалж байна. ЕБ-ын болон СӨБ-ын байгууллагын гүйцэтгэлийн үнэлгээ, багшийн гүйцэтгэлийн үнэлгээнд эцэг эх асран хамгаалагчид үнэлгээ өгсөн. Сэтгэл ханамжийн судалгаанд нийт асран хамгаалагчдын 30 хувийг түүврийн аргаар хамруулсан болно.  </t>
  </si>
  <si>
    <t>Ой хээрийн түймрээс урьдчилан сэргийлэх, бугын эврийг түр хугацаагаар түүхийг хориглох, ТХГН-ийн тухай хуулийн Монгол, Казах хэлээр нийт 4 төрлийн 2000 гаруй сурталчилгааны материалыг 1000 гаруй өрхөд тарааж, ой, хээрийн түймрээс урьдчилан сэргийлэх хяналт шалгалтын ажлыг 4 удаа хийв. Баян-Өлгий аймгийн Алтай сумын Бардам багийн “Даваатын эх” гэдэг газар 2022 оны 09 дүгээр сарын 23-ны өдөр хээрийн түймэр гарсан бөгөөд  Аймгийн Онцгой байдлын газрын алба хаагчид, сумын мэргэжлийн анги, орон нутгийн иргэд түймрийг унтраах арга хэмжээ авч 24-ний өдөр цурамд оруулсан. Түймэр гарсан гэх газар нь намаг, хөвд ихтэй, хөрсөн доороо уугилттай, салхи ихтэй байсан тул галыг унтраах ажил 4 хоногийн турш үргэлжилсэн. Түймэрт 6 га орчим талбай шатсан бөгөөд хүний амь нас, эд хөрөнгөд хохирол учраагүй аж.</t>
  </si>
  <si>
    <t>Аймгийн Цагдаагийн газар, Мэргэжлийн хяналтын газар, Байгаль орчин, аялал жуулчлалын газруудтай хамтарсан сарын аяныг зохион байгуулж, Байгаль орчны эсрэг гэмт хэргийн зөрчлийг бууруулах зорилгоор байгаль орчны салбар болон хууль хяналтын байгууллагуудтай хамтран   нэгдсэн хяналт шалгалтыг 3 удаа ажлын удирдамжийн дагуу зохион байгуулав. Цэнгэл, Сагсай, Алтай, Бугат, Ногооннуур, Алтанцөгц, Баяннуур сумдын ойн сан бүхий газруудад  хүрээлэн буййорчны эсрэг гэмт хэрэг, зөрчлөөс урьдчилан сэргийлэх хяналт-шалгалтын ажлыг гүйцэтгэсэн. 2021 онд хууль бусаар мод бэлтгэх зөрчил 19 удаа гарч байсан бол 2022 онд нийт 7 зөрчил илэрсэн нь өмнөх оныхоос буурсан үзүүлэлттэй байна.</t>
  </si>
  <si>
    <t xml:space="preserve">"Олон улсын эмэгтэйчүүдийн эрхийг хамгаалах" өдрийг тохиолдуулан аймгийн нийт охид, бүсгүйчүүдэд Монголын эмэгтэйчүүдийн холбооны тус аймаг дахь салбар, Дэлхийн Зөн Монгол Олон улсын байгууллагын тус  аймаг дахь орон нутгийн хөтөлбөртэй хамтран "ӨӨРИЙГӨӨ ХАЙРЛАХУЙ"  сэдэвт хувь хүний хөгжлийн лекц зохион байгуулж  уг  үйл ажиллагаанд  нийт 400 гаруй охид, эмэгтэйчүүд хамрагдав.
Түүнчлэн Олон улсын гэр бүлийн өдрийг тохиолдуулан  "Гэр бүлийн үнэ цэнэ" нөлөөллийн  арга хэмжээг зохион байгуулж, төрийн болон төрийн  бус байгууллага, аж ахуйн нэгжүүдийг  нэгдэхийг уриалж,  аяны хүрээнд байгууллагын ажилтан, албан хаагчдын гэр бүлийг дэмжих, хөгжүүлэх үйл ажиллагаа зохион явуулахыг чиглэл болгосны дагуу нийт 18 байгууллага аянд нэгдэж, 716 хүн хамрагдсан. Аянд идэвх, санаачлагатай оролцсон 5 байгууллагыг шалгаруулж, шагнаж урамшуулсан. Уг арга хэмжээ зохин байгуулагдсанаар төрийн болон төрийн бус байгууллага, иргэдийн хамтын ажиллагаа сайжирч, гэр бүлийн боловсрол, харилцаа, хүчирхийллээс урьдчилан сэргийлэх талаар иргэдийн ойлголт, мэдээлэл нэмэгдсэн. </t>
  </si>
  <si>
    <t xml:space="preserve">                                                                                                                                                                                                                    АШИГТ МАЛТМАЛ, АРД ТҮМНИЙ САН ХӨМРӨГ                                                                                                                                                                                                                               3.2. Хариуцлагатай уул уурхайг хөгжүүлж, орон нутгийн хөгжилд оруулах хувь нэмрийг дээшлүүлнэ. </t>
  </si>
  <si>
    <t>Төрийн бодлого, шийдвэрийг тухай бүр хэвлэл мэдээллийн хэрэгсэл орон нутгийн радио, телевиз, цахим хэлбэрээр буюу байгууллагын цахим хуудас, олон нийтийн сүлжээгээр тогтмол мэдээлж, сурталчлах ажлыг зохион байгуулж байна.</t>
  </si>
  <si>
    <t xml:space="preserve">                                                                                                                                                                                                            МЭРГЭШСЭН, ХАРИУЦЛАГАТАЙ ТӨРИЙН АЛБА                                                                                                                                                                                                               4.2. Төрийн байгууллагын чадавхыг бэхжүүлж, харицлагатай, ёс зүйтэй, мэргэшсэн, тогтвортой, шударга төрийн албыг бий болгоно.</t>
  </si>
  <si>
    <t xml:space="preserve">Орон нутгийн төсвөөс 25.0 сая төгрөг шийдвэрлэж Гадаадын иргэн, харьяатын газрын аймаг дахь хэлтсийн албан хаагчдыг Цагааннуур боомтод амьдрах байртай болгосон. Үүний үр дүнд албан хаагчдын нийгмийн баталгаа дээшилсэн болно. </t>
  </si>
  <si>
    <t xml:space="preserve">ТАВ. ЭРҮҮЛ, ЦЭВЭР, АЮУЛГҮЙ ОРЧИН   </t>
  </si>
  <si>
    <t xml:space="preserve">                                                                                                                                                                                                                      ЭЭЛТЭЙ ЭКО БҮС                                                                                                                                                                                                                                                     5.1. Байгалийн нөөц, орчны бохирдлыг бууруулах бодлогыг орон нутагт хэрэгжүүлж, хүрээлэн буй орчныг сайжруулна.</t>
  </si>
  <si>
    <t>БАЯН-ӨЛГИЙ АЙМГИЙН ЗАСАГ ДАРГЫН 2020-2024 ОНЫ ҮЙЛ АЖИЛЛАГААНЫ ХӨТӨЛБӨРИЙГ ХЭРЭГЖҮҮЛЭХ АРГА ХЭМЖЭЭНИЙ ТӨЛӨВЛӨГӨӨНИЙ 2022 ОНЫ ХЭРЭГЖИЛТИЙН ТАЙЛАН</t>
  </si>
  <si>
    <t>Өлгий сум</t>
  </si>
  <si>
    <t xml:space="preserve">                                                                                                                                                                                                                 ЦАГИЙГ ТОВЧИЛСОН ЦАРДМАЛ ЗАМ                                                                                                                                                                                                                                     3.6. Байгаль орчинд ээлтэй, эрэлтэд нийцсэн, тогтвортой, хүртээмжтэй аюулгүй тээврийн үйлчилгээг хөгжүүлнэ.</t>
  </si>
  <si>
    <t xml:space="preserve">                                                                                                                                                                ХОТЫН ЖАВХАА, ХОЛЧ БОДЛОГО                                                                                                                                                                                                                                                      3.7. Аймгийн  хот, суурин газрыг тогтвортой хөгжүүлж, хотын иргэдийн одоогийн ба ирээдүйн эрүүл, аюулгүй байдлыг хангах, амьдрах таатай орчныг бүрдүүлсэн, өрсөлдөх чадвартай хот суурин газрыг бий болгоно.</t>
  </si>
  <si>
    <t xml:space="preserve">Баян-Өлгий аймгаас  2022 -2023 оны хичээлийн жилд  Бүгд найрамдах Солонгос улсын их, дээд  сургуулиудад 50 хувийн тэтгэлэгт хөтөлбөрөөр тус аймгаас 30 сурагч   элсэн суралцаж байна. Түүнчлэн  Хөрш орон болох ОХУ-ын Алтайн Бүгд найрамдах улсын боловсролын байгууллагуудтай хамтын ажиллагаагаа  хөгжүүлэх ажлын хүрээнд ОХУ-ын “Русский мир”   төрийн бус байгууллагаас аймгийн ерөнхий боловсролын 10 дугаар сургуулийг түшиглэн зуны сургалт зохион байгуулж, тус сургалтад  нийт 150 гаруй сурагч хамрагдсан бол   “Манжерок”  олон улсын хүүхдийн амралтын газарт 20 гаруй сурагчдыг амраасан болно.  Бүгд Найрамдах Казахстан улсын  “Отандастар сан” ашгийн төлөө бус байгууллагаас  “Боловсролын тэргүүлэх сургууль, коллеж, их дээд сургуулиудын этник казахуудын хүүхдүүдэд зориулсан боловсролын танин мэдэхүйн аялал” арга хэмжээнд тус аймгийг төлөөлөн  таван  хүүхэд амжилттай оролцов.   Аймгийн ирээдүй болсон залуучуудыг дэмжиж, боловсролд нь анхаарах үүднээс гадаадын өндөр хөгжилтэй орнууд болох  Бүгд найрамдах Турк улс,  Бүгд найрамдах Казахстан улс болон  ОХУ-ын Горно-Алтайск хотын сургуультай , чадварлаг боловсон хүчин  бэлтгэх богино, дунд хугацааны сургалтад болон оюутан, залуучуудыг тэтгэлэгт хөтөлбөрт хамруулахаар  хамтран ажиллаж байгаа болно.  </t>
  </si>
  <si>
    <t>Бугат сумын 1 сургууль, 2 дотуур байр; Булган сумын  1 сургууль, 2 дотуур байр, 1 цэцэрлэг, Буянт сумын 1 сургууль, 2 дотуур байр, 1 цэцэрлэг; Сагсай сумын 1 сургууль, 2 дотуур байрны  ариун цэврийн байгууламжийг эко ариун цэврийн байгууламжаар сольсон.</t>
  </si>
  <si>
    <t>2021 онд Баяннуур суманд алим болон бусад жимсний модны төрлийг нэмэгдүүлэх зорилгоор алим тариалдаг 20 га газрын хөрсний шинжилгээг  хийлгүүлсэн. 2022 онд Тэрбум мод үндэсний хөдөлгөөний хүрээнд Баян-Өлгий аймгийн 13 сумын 7 суманд нийт 40 га талбайд хөрсний шинжилгээ хийлгэсэн. Энэ хүү шинжилгээний хүрээнд тухайн бүсийн хөрсний эвдрэл гэмтлийг тодорхойлон хөрсийг нөхөн сэргээх ажлыг 2023 оны төлөвлөгөөнд тусган ажиллаж байна. Аймгийн газар  тариалангийн  нийт талбайн 80 хувийг хөрсний шинжилгээнд хамруулсан болно..</t>
  </si>
  <si>
    <t>“Залуу малчдын анхдугаар зөвлөгөөн”-өөр “Түүхий эд бэлтгэх, хадгалах, чанарыг хамгаалах, тээвэрлэх үе шатанд мөрдөх стандарт, арга зүй, үнэ цэнийн сүлжээг бий болгох” чиглэлээр мэдээлэл өгч, сургалт зохион байгуулсан. Энэхүү арга хэмжээнд 200 гаруй залуу малчдын төлөөлөл оролцов. Улаанхус суманд үйл ажиллагаа явуулж буй "Нүүдэлчдийн хөгжлийн гараа" хоршоо малын арьс шир боловсруулах үйлдвэрийн тоног төхөөрөмжийг ЖДҮГ-аас хөнгөлөлттэй үнээр лизингээр худалдан авсан бөгөөд тоног төхөөрөмжөө үйлдвэрлэлд ашиглах бэлтгэл ажлаа хангаж байна. Мөн тус хоршоо эсгийний үйлдвэр шинээр байгуулж ашиглалтад оруулсан бөгөөд Улаанхус сум орон нутаг хөгжүүлэх сангаас 19.0 сая төгрөгийн дэмжлэгийг үзүүлсэн байна. Буянт сумын Хоршоо хөгжүүлэх сангаас  гэрийн эсгий үйлдвэрлэж буй" Жолжахсы" хоршоонд 40.0 сая төгрөгийн хөнгөлөлттэй зээлийг олгосон. Бугат, Дэлүүн, Улаанхус сумд шинээр арьс ширэнд анхан шатны боловсруулалт хийх 3 цех ашиглалтад орсон. Мөн Өлгий сумд "Дримланд" ХХК-ний арьс, шир боловсруулах жижиг цех ажиллаж байгаа бөгөөд бэлтгэсэн арьс, ширийг Увс аймгийн гутлын үйлдвэрт нийлүүлж байна.</t>
  </si>
  <si>
    <t>2021 онд "Нэг сум -нэг брэнд бүтээгдэхүүн" аяныг сумдад өрнүүлэх уриалгыг гаргасан. 2022 онд "Нэг суурин - нэг бүтээгдэхүүн" аяны хүрээнд авч хэрэгжүүлэх ажлын төлөвлөгөөг боловсруулж,  батлуулан хэрэгжилтийг ханган ажиллаж байна. Аяны хүрээнд орон нутгийн брэнд бүтээгдэхүүний багцыг 2 төрлөөр гаргаж, туршилтын загвар гаргалаа. Энэхүү арга хэмжээний хүрээнд аймгийн брэнд бүтээгдэхүүний 2 төрлийн даавуун болон цаасан уут, бэлэгийн хайрцгийг  хийлгэсэн. Аймгийн брэнд бүтээгдэхүүний багцыг гаргаснаар жижиг, дунд үйлдвэр эрхлэгчдийн савлагаатай бүтээгдэхүүнийг супермаркет, жуулчны баазуудад борлуулах боломж бүрдэх юм. Энэхүү санаачлагын үр дүнд тус аймгийн "Мон Алтай фото" ХХК жуулчдад зориулсан бэлэгийн багцыг гаргаж, аймгийн томоохон дэлгүүрүүдэд худалдаалж байна. Түүнчлэн "Акбоар" ХХК аймгийн нэрийн бүтээгдэхүүний багцыг гарган "Цамбагарав", "Номин" зэрэг супермаркетуудад худалдаалж байна. "Номин" ХХК-ний салбар тус аймагт нээгдсэнтэй холбогдуулан удирдлагуудтай нь уулзаж, орон нутгийн бүтээгдэхүүний тасгийг бий болгох ажлын хүрээнд аймгийн нэрийн бүтээгдэхүүнийг худалдаалах хэсгийг бий болгож, үйлдвэрлэгчид бүтээгдэхүүнээ байрлуулан худалдаалж байна.  Аймгийн брэнд бүтээгдэхүүний каталог ном гаргах ажлыг хийж гүйцэтгүүлэхээр "Агайын" ХХК-тай гэрээ байгуулсан. Энэхүү гэрээний дагуу брэнд бүтээгдэхүүний зураг авалт хийгдэж байгаа бөгөөд 2022 оны сүүлчээр  брэнд бүтээгдэхүүний сэтгүүлийг хэвлэж дуусахаар болсон юм. Тус аймгийн сум бүр өөрсдийн нэрийн брэнд бүтээгдэхүүнийг үйлдвэрлэж байна. Тухайлбал, Өлгий сумын "Алтайн оймс" ХХК нь орон нутагт угааж, самнасан ноосоор оймс, Алтанцөгц сумын "Баян-булаг" нөхөрлөл зөгийн бал, зөгийн жилий, цэцгийн тос, лаа, "Бекжанай" ХХК чацаргана, Алтай, Булган сум сүү цагаан идээ, эсгий гутал, Баяннуур сум алим, Бугат сум савласан сүү, цагаан идээ, чацаргана, Улаанхус сум гар урлал, Толбо сум “Сайр”  нөөшилсөн загас, Ногооннуур сум чацаргана, хар саван, Цэнгэл сум үйлдвэрийн бяслаг, малын өөхөөр хийсэн саван зэрэг брэнд бүтээгдэхүүн үйлдвэрлэж зах зээлд нийлүүлж байна.</t>
  </si>
  <si>
    <t xml:space="preserve">Монгол Улсын Цахим хөгжил, харилцаа холбооны яам, “И-Монгол” академийн хамтарсан баг болон аймгийн Засаг даргын Тамгын газар хамтран Нутгийн захиргааны 13 байгууллагын  52 үйлчилгээг цахимжуулж, “e-mongolia”- платформд нэгтгэлээ.
Үүнд: 1. Баян-Өлгий аймгийн Засаг даргын Тамгын газар -11 үйлчилгээ 2. Өлгий сумын Засаг даргын Тамгын газар -1 үйлчилгээ 3. Баян-Өлгий аймгийн Эрүүл мэндийн газар –8 үйлчилгээ 4. Баян-Өлгий Газрын Харилцаа, барилга, Хот Байгууллалтын газар -7 үйлчилгээ 5. Баян-Өлгий аймгийн Онцгой Байдлын Газар -2 үйлчилгээ 6. Баян-Өлгий аймаг дахь цагдаагийн газар -1 үйлчилгээ 7. Баян-Өлгий аймгийн Авто Тээврийн төв -3 үйлчилгээ 8. Баян-Өлгий аймгийн Байгаль Орчин Аялал жуулчлалын газар -9 үйлчилгээ
9. Баян-Өлгий Суат ХХК-1 үйлчилгээ 10. Баян-Өлгий аймгийн Хүнс хөдөө АА газар-1 үйлчилгээ 11. Баян-Өлгий аймгийн Цахилгаан шугам сүлжээний газар ОНӨҮГ-2 үйлчилгээ 12. Баян-Өлгий аймгийн музей-1 үйлчилгээ 13. Баян-өлгий аймаг дахь Хилийн цэргийн 0165 анги-1 үйлчилгээ. Төрийн байгууллагуудын үйл ажиллагаа, албан хаагчдын хэрэгцээ шаардлагад нийцсэн, инновацийг нэвтрүүлсэн, технологийн шинэ шийдэл бүхий нэгдсэн удирдлага хяналттай, уян хатан, цогц систем болох /erp.e-mongolia.mn/ “Төрийн байгууллагуудын дотоод үйл ажиллагааны удирдлагын нэгдсэн платформ” –ыг  аймгийн 22 байгууллагын үйл ажиллагаанд нэвтрүүлсэн болно. </t>
  </si>
  <si>
    <t xml:space="preserve">                                                                                                                                                                                                                            САН ХӨРӨНГӨ, САХИЛГА ДЭГ ЖУРАМ                                                                                                                                                                                                                                                           3.1. Төсвийн үр дүнтэй төлөвлөлт, сахилга батыг сайжруулж, төсвийн зарцуулалтын хяналт, хариуцлагыг дээшлүүлнэ.</t>
  </si>
  <si>
    <t xml:space="preserve">                                                                                                                                       ЭРҮҮЛ МЭНД– ЭРХЭМ БАЯЛАГ                                                                                                                                                                                                                                                                                                                                    2.2. Өвчнөөс урьдчилан сэргийлэх, эрт илрүүлэх тогтолцоог бэхжүүлж, орчин үеийн оношилгоо, эмчилгээний технологийг өргөжүүлж, эрүүл мэндийн тусламж, үйлчилгээний чанар, хүртээмжийг сайжруулна. </t>
  </si>
  <si>
    <t xml:space="preserve">                                                                                                                                                                                 ЧИЙРЭГ БИЕ, ШИЛДЭГ ТАМИРЧИД                                                                                                                                                                                                                                                                                   2.4. Нийтийн биеийн тамирыг эрүүл, идэвхтэй амьдралын хэв маяг, аж төрөх ёсны салшгүй хэсэг болгож, орон нутгийн тамирчдыг дэмжиж өрсөлдөх чадвар, амжилтыг нэмэгдүүлнэ.</t>
  </si>
  <si>
    <t xml:space="preserve">                                                                                                                                                                             ХОЙЧ ҮЕИЙНХНИЙ ТӨЛӨӨ                                                                                                                                                                                                                                             2.5. Гэр бүл, эмэгтэйчүүд, хүүхдийн хөгжлийг дэмжиж, аймаг, орон нутгийн хөгжилд оюутан, залуучуудын оролцоог нэмэгдүүлнэ.</t>
  </si>
  <si>
    <t xml:space="preserve">                                                                                                                                                                                 АЖИЛТАЙ ИРГЭН, АМЬЖИРГААТАЙ ӨРХ                                                                                                                                                                                               2.3. Нийгмийн халамж, ахмад настан, хөгжлийн бэрхшээлтэй иргэн, зорилтот бүлэг рүү чиглэсэн үйлчилгээний чанар, хүртээмжийг сайжруулж, нийт хүн амын хөдөлмөр эрхлэлтийг нэмэгдүүлж,  дундаж давхаргын хүрээг өргөжүүлэн, хүн амын ядуурлын түвшинг бууруулна. </t>
  </si>
  <si>
    <t xml:space="preserve">                                                                                                                                        ЭХ ОРОНЧ ҮЗЭЛ, УЛАМЖЛАЛТ СОЁЛ                                                                                                                                                                                                                                                                                              2.6. Угсаатны бүлгүүдийн үнэт зүйл уламжлалт өв соёлоо дээдэлж, иргэдийг соён гэгээрүүлж, аймгийн соёлын бүтээлч үйлдвэрийг хөгжүүлэн, нүүдлийн соёл иргэншлийг хөгжүүлэхэд дэмжлэг үзүүлнэ.</t>
  </si>
  <si>
    <t xml:space="preserve">                                                                                                                                                                                         УЛАМЖЛАЛТ САЛБАР, УРАГШЛАХ ТЭМҮҮЛЭЛ                                                                                                                                                                                                      3.3. Хүнс, хөдөө аж ахуй, газар тариалан, мал эмнэлгийн бодлогуудыг орон нутагт хэрэгжүүлж, түүхий эдийн нөөцөд тулгуурлан орон нутгийн онцлогт тохирсон ажлын байр нэмэгдүүлж,                                                                                                эдийн засгийн өсөлтийг дэмжих үйлдвэрлэлийг хөгжүүлнэ.</t>
  </si>
  <si>
    <t xml:space="preserve">                                                                                                                                                                                          АЛТАЙН ХИШИГ- АЯЛАЛ ЖУУЛЧЛАЛ                                                                                                                                                                                                         3.4. Байгалийн үзэсгэлэнт газар, үндэсний өв, соёл, зан заншлыг түшиглэн аялал жуулчлалыг хөгжүүлнэ.</t>
  </si>
  <si>
    <t xml:space="preserve">                                                                                                                                                                                           ГЭРЭЛ, ИЛЧ, ГЭГЭЭН АМЬДРАЛ                                                                                                                                                                                                                  3.5. Эрчим хүчний найдвартай, аюулгүй, тогтвортой байдлыг бүрэн хангана.</t>
  </si>
  <si>
    <t xml:space="preserve">                                                                                                                                                                        ИРГЭНИЙ ЭРХ, НИЙТИЙН ЭРХ АШИГ                                                                                                                                                                                                                   4.3. Иргэдийн аюулгүй, амар тайван байдлыг хангана.</t>
  </si>
  <si>
    <r>
      <t xml:space="preserve">                                                                                                                                                                                        ОРОН НУТАГ, ОРГИЛУУН ХӨДӨЛМӨР </t>
    </r>
    <r>
      <rPr>
        <b/>
        <i/>
        <sz val="11"/>
        <rFont val="Arial"/>
        <family val="2"/>
      </rPr>
      <t xml:space="preserve">       </t>
    </r>
    <r>
      <rPr>
        <b/>
        <sz val="11"/>
        <rFont val="Arial"/>
        <family val="2"/>
      </rPr>
      <t xml:space="preserve">                                                                                                                                                                                                               6.2. Аймгийн төв болон сумдын хөгжлийг дэмжиж, иргэдийн амьдрах нөхцөлийг сайжруулан, амьдралын чанарыг дээшлүүлнэ.</t>
    </r>
  </si>
  <si>
    <t>Төрийн албан хаагчдын мэдлэг чадвар, гүйцэтгэлийн түвшинг хагас жилээр болон бүтэн жилээр үнэлж, холбогдох албан тушаалтныг сургалтад хамруулах ажлыг үе шаттайгаар хэрэгжүүлэн ажиллаж байна. Удирдлагын академитэй хамтран “Алсын хараа-2050” Монгол Улсын урт хугацааны хөгжлийн бодлого, “Шинэ сэргэлтийн бодлого”-ыг хэрэгжүүлэх асуудлын хүрээнд төрийн албан хаагчдад зориулсан “Хөгжлийн бодлогыг хэрэгжүүлэхэд төрийн албан хаагчдын оролцоог нэмэгдүүлэх” богино хугацааны сургалтыг  зохион байгуулахаар сургалтын хөтөлбөр болон сургалтын хөтөлбөрийг хэрэгжүүлэх төлөвлөгөөнд тусган ажиллаж байгаа болно. Мөн Удирдлагын академийн Төрийн албаны сургуулиас ирүүлсэн төрийн албан хаагчийг мэргэшүүлэх дунд хугацааны сургалт, давтан сургалт болон ахлах түшмэлийн багц сургалтад нийт 18 албан хаагчийг 2022 оны 09 дүгээр сараас эхлэн шинээр элсүүлэн  төсвийн санхүүжилтээр сургаж байна.</t>
  </si>
  <si>
    <t xml:space="preserve">2022 оны эхэнд Авлигатай тэмцэх газраас цахим хэлбэрээр зохион байгуулсан онлайн сургалтад шинээр томилогдсон 50 албан хаагчийг төлөвлөгөөний дагуу хамруулав. Уг сургалтад нийт 13 байгууллагын удирдлагууд болон шинээр томилогдсон албан хаагчид авлигын эсрэг анхан шатны сургалтад хамрагдсан болно.  Авлигын тухай ойлголт, авлигын хор хөнөөл, гэмт хэрэг түүнээс урьдчилан сэргийлэх сэдвээр байгууллагын албан хаагчдад болон 13 сумын Иргэдийн Төлөөлөгчдийн Хурлын төлөөлөгч нарт 2022 оны 04 дүгээр сарын 01-нээс 31-ний хооронд сургалт зохион байгуулсан. Авлигын эсрэг сургалт, сурталчилгаа, соён гэгээрүүлэх үйл ажиллагааг өөрсдийн нөөц бололцооны дагуу аймгийн хэмжээнд үйл ажиллагаа явуулж буй төрийн байгууллагуудад сургагч багш нарын хамт зохион байгуулж ажиллаж байна. Нийт 2 цагийн сургалтыг 13 байгууллагад очиж, албан хаагч нарт сургалт зохион байгуулав. Сургалтад нийт 800 гаруй албан хаагч хамрагдав. Төрийн албан хаагчийг авлигын эрсдэлээс урьдчилан сэргийлэх үйл ажиллагааг эрчимжүүлэх үүднээс Авлигатай тэмцэх газраас ирүүлсэн зөвлөмжийн хүрээнд аймгийн Засаг даргын захирамжаар байгуулагдсан ажлын хэсэг төлөвлөгөө боловсруулан хэрэгжүүлэхээр төлөвлөн ажиллаж байна. </t>
  </si>
  <si>
    <t>Зөвлөл  жилд 1-2 удаа хөндлөнгийн хяналт тавьсан байна.</t>
  </si>
  <si>
    <t>Аймаг, сумдын яаралтай тусламжийн үйлчилгээг сайжруулах зорилгоор Алтай, Цэнгэл сумдын Эрүүл мэндийн төвд Пургон машин,  улсын төсвийн хөрөнгө оруулалтаар  аймгийн Нэгдсэн эмнэлэгт  2 машин, Цэнгэл болон Алтай сумын эрүүл мэндийн төвд 2 фургон машин, нийт 8 түргэн тусламжийн машинаар хангагдаж, түргэн тусламжийн үйлчилгээний чанар, хүртээмж сайжирсан.  Аймгийн Нэгдсэн эмнэлгийн яаралтай тусламжийн тасгийг шаардлагатай тоног төхөөрөмжөөр хангаж, 4 их эмч, 8 сувилагч 24 цагаар  яаралтай тусламжийг үзүүлснээр  эмнэлгийн яаралтай тусламж авах үйлчилгээний чанар хүртээмжийг  дээшлүүлэн ажиллаж байна. Эрүүл мэндийн байгууллагууд Эрүүл мэндийн сайдын 2021 оны А/814 дүгээр тушаалын дагуу эрэмбэлэн ангилах яаралтай тусламжийн самбарыг шинэчлэн, түүний дагуу эрэмбэлэн ангилалтыг ажлын өдөр ахлах болон өдрийн эмчилгээний  сувилагч нар, ажлын бус цагаар ээлжийн сувилагч  нар хариуцан хийж байна. Аймгийн Нэгдсэн эмнэлгийн Яаралтай тусламжийн тасгаас бусад сумдын эрүүл мэндийн төвүүдийн яаралтай тусламжийн тоног төхөөрөмж хангалтгүй байна. Дэлүүн сум яаралтай тусламжийн сувилагчтай болсон.  Харин аймгийн Нэгдсэн эмнэлэг, Ногооннуур, Цэнгэл сумын эрүүл мэндийн төвүүд яаралтай тусламжийн 4 эмч, 3 сувилагчийг тус тус сурган бэлтгэж байна.</t>
  </si>
  <si>
    <t>110 га-гаас дээш талбайд малын тэжээл тариалалт хийгдсэн байна.</t>
  </si>
  <si>
    <t>Аймгийн газар зохион байгуулалтын ерөнхий төлөвлөгөөг шинээр хийлгэхээр орон нутгийг хөгжүүлэх сангаас 186.5 сая төгрөг шийдвэрлэгдсэн бөгөөд мэргэжлийн байгууллага болох “Инженер геодези” ХХК тендерт шалгарч,  гүйцэтгэл нь аймгийн Иргэдийн Төлөөлөгчдийн хурлын 2022 оны 06 дугаар сарын 15-ны өдрийн 78 дугаар тогтоолоор баталгаажсан болно.</t>
  </si>
  <si>
    <t>Ерөнхий боловсролын сургуулиудын сурагчдыг ундны цэвэр усаар хангах бодлогыг баримталснаар сургуулиудын  80 хувь нь шүүлтүүртэй  цэвэр усны төхөөрөмжийг коридор, анги танхим, дотуур байранд байршуулсан болно. Мобиком компаний тус аймаг дахь салбараас 20 жилийн ойн баярын хүрээнд ЕБ-ын 4 сургуульд цэвэр усны шүүлтүүр хандивласан болно.</t>
  </si>
  <si>
    <t>Эдийн засгийг сэргээх, аж ахуйн нэгж, байгууллагуудад дэмжлэг үзүүлэх, иргэдийн амьжиргааг дэмжих чиглэлээр иргэд, аж ахуйн нэгжийн цахилгаан, дулааны эрчим хүчний хэрэглээний төлбөр, цэвэр, бохир усны төлбөр зэрэгт хөнгөлөлт үзүүлж, гарсан зардлыг төрөөс төлөх арга хэмжээ 2022 оны 5 дугаар сарын 31-ний өдөр хүртэл  үргэлжлэн хэрэгжсэн. Дээрх хугацаанд нийт 16236 ахуйн хэрэглэгчийн цахилгаан эрчим хүч ашиглалтын 2.183.874 сая төгрөгийн төлбөрийг Засгийн газраас санхүүжүүлсэн. Харин аж ахуйн нэгж, байгууллагын төлбөрийг Засгийн газраас  санхүүжүүлээгүй болно.</t>
  </si>
  <si>
    <t xml:space="preserve">2022 онд  Хүн амын дунд томуу, томуу төст өвчний  тандалтыг эрчимжүүлэх, вирусын хүрээг илрүүлэх  зорилгоор Коронавируст халдвар (КОВИД-19), Томуу, томуу төст өвчин, амьсгалын замын цочмог хүнд халдварын сэжигтэй тохиолдлуудаас  сорьц цуглуулах, эрүүл мэндийн байгууллагуудад мэргэжил, арга зүйн зөвлөмж  өгөх ажлыг  8 удаа зохион байгуулсан.  Нэгдсэн эмнэлгийн хүүхдийн тасаг, амбулатори, сум, өрхийн эрүүл мэндийн төвүүдээс томуугийн 89 сорьц, Коронавируст халдварын омикрон хувилбарын вирус илрүүлэх тандалтын нийт 20 сорьцийг тус тус цуглуулж, Халдварт өвчин судлалын үндэсний төвд хүргүүлэхэд 25 сорьцноос томуугийн вирус, 15 нь амьсгалын замын синцитиал(RSV) вирус, 10 риновирус илэрсэн тул ЕБС, СӨБ-ын байгууллагуудад зөвлөмж хүргүүлж, халдвар хамгааллын дэглэм сахиулах, халдвараас  урьдчилан сэргийлэх арга хэмжээ авахуулан тогтмол хяналт тавьж ажиллаж байна. Хүүхдийн тасгийн ачаалал нэмэгдсэнтэй холбоотой  4 удаа  дэмжлэгт хяналт үнэлгээ хийж зааварчилгаа, зөвлөмж хүргүүлэн ажиллаж байна. Түүнчлэн ард иргэдэд Томуу, томуу төст өвчнөөс урьдчилан сэргийлэх талаар орон нутгийн хэвлэл мэдээллийн хэрэгслээр нийт 20 удаа сэрэмжлүүлэг,    олон улсын орнуудад сармагчны цэцэг өвчний дэгдэлт бүртгэгдсэнтэй холбоотой урьдчилан сэргийлэх хариу арга хэмжээний хүрээнд 4 удаа зөвлөмж, сэрэмжлүүлэг тус тус хүргүүлэн ажиллалаа.
</t>
  </si>
  <si>
    <t>2021 оны  3 дугаар сарын 18-ны өдөр ХӨСҮТ-өөс Sancure Natch cs болон Bio-Rad Cfx 96 тоног төхөөрөмжийн оношлуур болон дагалдах хэрэгслүүдийг хүлээн авч, 2021 оны 3 дугаар сарын 20-23-ны өдрийн хооронд лабораторийн ажлын урсгалыг оновчтой болгож, туршилтын шинжилгээг хийж, эхэлсэн.  Энэ хугацаанд Sancure Natch cs болон Bio-Rad Cfx 96 тоног төхөөрөмжийн оношлуур болон дагалдах хэрэгслүүд эвдэрсэн тохиолдол гараагүй. Үйл ажиллагааны явцад  урвалж бодис болон дагалдах хэрэгслүүд тасарсан үеээс бусад үед хэвийн үйл ажиллагаатай байна.</t>
  </si>
  <si>
    <t xml:space="preserve">Аймгийн хэмжээнд зохион явуулсан монгол хэлний багш нарын ур чадварын уралдаанд ЕБ-ын сургуулиудаас шалгарсан 19 багш оролцож, ЕБ-ын лаборатори 3 дугаар сургуульд 3 өдрийн турш хичээл зааж, мэдлэг, чадвар, заах арга зүйгээ бусад багш нарт түгээн дэлгэрүүлсэн.  2021 онд А.Мекей багшийн нэрэмжит баруун бүсийн Математикийн олимпиадад 5.4 сая төгрөгийг аймгийн ЗДТГ-аас хуваарилсан ба 2022 онд Төрийн хэмнэлтийн тухай хуулийн хүрээнд санхүүжилт шийдвэрлэгдээгүй. Математикийн олимпиадыг улсын хэмжээний олимпиад болгон зохион байгуулсан бөгөөд 23 багийн 500 гаруй сурагч оролцсоноос манай аймгийн баг тамирчид багаараа 3 дугаар байр эзэлсэн. Аймгийн БШУГ-аас "Математикийн боловсролыг хөгжүүлэх" дэд хөтөлбөрийг боловсруулах зорилгоор хэлэлцүүлэг зохион байгуулж, дэд хөтөлбөрийн төслийг боловсруулан аймгийн ИТХ-д оруулж, батлуулахаар бэлтгэл ханган ажиллаж байна. </t>
  </si>
  <si>
    <t>2-5 дугаар ангийн монгол хэлний гарын авлага,  сурах бичигтэй болсон байна.</t>
  </si>
  <si>
    <t xml:space="preserve">Боловсролын ерөнхий  газар,  Боловсролын хүрээлэн, аймгийн Боловсрол, шинжлэх ухааны газрын мэргэжилтэн, багш нараас бүрдсэн ажлын хэсэг Монгол хэлний жишиг хөтөлбөртэй уялдсан хос хэлээр сургалт явуулдаг ЕБС-ийн 2-5 дугаар ангийн сурагчдад зориулсан монгол хэлний хичээлийн гарын авлага, дасгал ажлын дэвтэр боловсруулах явцад  6 удаа онлайн сургалт, 4 удаагийн танхимын сургалтыг  зохион байгуулан ажилласан. Хос хэлээр сургалт явуулдаг ЕБС-ийн 2-5 дугаар ангийн сурагчдад зориулсан Монгол хэлний хичээлийн гарын авлага, дасгал ажлын дэвтрийг зохиож хэвлэлтэд бэлэн болгосон ба Дэлхийн банкны санхүүжилтээр хэвлэгдэх болно.                                                                                                                               </t>
  </si>
  <si>
    <t>2022 онд монгол хэлний жишиг хөтөлбөртэй болж, бүх бага ангийн багш нарын хүртээл болгосон ба хос хэлээр сургалт явуулдаг ЕБС-ийн 2-5 дугаар ангийн сурагчдад зориулсан Монгол хэлний хичээлийн гарын авлага, дасгал ажлын дэвтрийг боловсруулж, хэвлэлтэд өгсөн. Толбо, Сагсай сумын ЕБС, Өлгий сумын 6 дугаар сургуулийн бага ангийн сурагчдад гарын авлагыг туршиж, цаашид сайжруулах асуудлаа тодорхойлж, арга зүй солилцож, хамтран ажиллаж байна.  Монгол хэлний багш нартай 2 удаагийн онлайн сургалт 1 удаагийн танхимын сургалтыг зохион явуулж, давхардсан тоогоор 108 багш хамрагдсан. " Нэг нэгнийхээ арга зүйгээс суралцъя " судалгаат хичээлийг Улаанхус 2 дугаар сургуульд  зохион байгуулж, 27 багш хамрагдаж, ахмад багш нар   " "Монгол бичгийн хичээлийг  заах арга зүй" -н сургалтыг зохион байгууллаа.   Монгол бичгийн хичээлийн чанарыг сайжруулах, сурагчдын монгол бичиг сурах сонирхолыг дээшлүүлэх үүднээс  Монгол бичгийн хурдан уншигчийн уралдааныг  8-9, 10-12 анги гэсэн ангилалаар зохион байгуулж, 70 гаруй сурагч оролцлоо. Эхний байрны 9 сурагч, 2 багш Улаанбаатар хотод болсон улсын уралдаанд оролцож, Алтай сумын ЕБ-ын сургуулийн сурагч улсад 2-р байранд орсон амжилттай байна.  Төрийн 10 байгууллага, ЕБС-ийн 10 сургуулийн дунд “Манай байгууллагын үйл ажиллагаанд тулгамдаж буй асуудал, цаашид шийдвэрлэх арга зам” сэдвээр итгэлийн уралдаан  зохион байгуулж, Цагдаагийн газар тэргүүлж,   бусад байгууллагууд амжилттай оролцлоо. Мөн төрийн 10 байгууллагын  дунд  монгол хэл, үндэсний бичгийн суурь судалгаа хийх зорилгоор шалгалт авахаар төлөвлөсөн. Жил бүр уламжлал болгон явуулдаг илтгэлийн уралдаанд монгол хэлний 8 багш хамрагдсан.  " Яргуй " наадмыг аймгийн нийт ерөнхий боловсролын  сургуулийн сурагчдын дунд зохион явуулж,  бага ангийн сурагчдад үлгэрийг дүрээр тоглох, дунд,ахлах ангийн сурагчдад уншсан зохиолын хэсгээс зураг зурах, дунд ангийн сурагчдад Монголын нэрт зохиолчид Д.Нацагдорж, Б.Ринчен, Б.Явуухулангийн яруу найргаас уран яруу унших, ахлах ангийн сурагчдад зохиолын хэсгээс унших гэсэн 4 ангиллаар явагдаж, 400 гаруй сурагч оролцлоо. Түүнчлэн Б. Базылханы нэрэмжит Монгол хэлний олимпиадыг бага ангийн 3,4,5 дугаар ангиудад зохион байгуулахад анги нийтээр нь хамрагдсан ба 6-12 дугаар ангийн сурагчид болон бага ангийн багш нарын дунд  мөн зохион байгуулсан.</t>
  </si>
  <si>
    <t xml:space="preserve">Өрхийн мэдээллийн нэгдсэн санг шинэчлэх ажлын хүрээнд   өрхийн амьжаргааны түвшингээ үнэлүүлэхээр мөн дахин үнэлүүлэхээр ирүүлсэн өргөдлийн дагуу аймгийн хэмжээнд нийт 13 сумын 153 өрхөд зочилж судалгаа авахаар төлөвлөн ажиллаж байна. Одоогийн байдлаар 127 өрхөөс судалгаа авсан байна. Судалгаа бүрэн дууссаны дараа өрхийн амьжиргааны түвшин тогтоох оноо тодорхойлогдох бөгөөд ингэснээр өрх, иргэн нийгмийн халамжийн сангаас олгогдох ямар төрлийн тусламж, хөнгөлөлт, үйлчилгээнд хамрагдах нь тогтоогдох болно. </t>
  </si>
  <si>
    <t xml:space="preserve">Аймгийн хэмжээнд нийт 456 хөгжлийн бэрхшээлтэй хүүхэд асаргааны тэтгэмж авч байна. Үүнээс  180 хөгжлийн бэрхшээлтэй хүүхдийг Ерөнхий боловсролын сургуульд хамруулсан. Дээрх хүүхдүүдэд боловсрол олгож буй  багш нарт цалингийн 10 хувийн нэмэгдэл олгож, тусгай хөтөлбөрийн хүрээнд хичээл заах боломжоор нь ханган, хөгжлийн бэрхшээлтэй болон асаргааны тэтгэмж авч байгаа хүүхдийн эцэг, эх асран хамгаалагчдад  зөвлөгөө өгч, эрх зүйн мэдээ, мэдээллээр ханган ажиллаж байна. Түүнчлэн хөгжлийн бэрхшээлтэй хүүхдийг салбар комиссын хуралд оруулан өвчний онош тодорхойлуулж, асаргааны тэтгэмжийг нь тогтоож байна. Эмчлэгдэх боломжтой, асаргааны тэтгэмж авч байгаа хөгжлийн бэрхшээлтэй хүүхдүүдэд шаардлагатай эмчилгээ, сувилгаа хийх талаар зөвлөгөө өгч сэргээн засах, уламжлалт эмчилгээнд нийт 54 хөгжлийн бэрхшээлтэй хүүхдийг хамруулсан. Ингэснээр хөгжлийн бэрхшээлтэй хүүхдүүдийг нийгэмшүүлж, эрүүл мэндийн талаар мэдлэг олгож, сурч боловсроход дэмжлэг болсон байна. </t>
  </si>
  <si>
    <t xml:space="preserve">Хувиараа хөдөлмөр эрхлэгч 170 иргэнд 500.0 сая, хөгжлийн бэрхшээлтэй 45 иргэнд 144.0 сая, 45 ахмад настанд 100.0 сая  бүгд 260 иргэнд 744.0 сая төгрөгийн эргэн төлөгдөх нөхцөлтэй санхүүгийн дэмжлэгийг олгож,  260 иргэн ажлын байраар хангагдсан байна. </t>
  </si>
  <si>
    <t xml:space="preserve">Нийтийн эзэмшлийн гудамж, зам, талбайд бүтээн байгуулалт, тохижилт хийх, байгаль орчныг хамгаалах, мод тарих, услах, усны даланг цэвэрлэх, засварлах, нийтийн эзэмшлийн зам засах болон мод тарих арга хэмжээний хүрээнд 643 хүнийг  түр ажлын байраар ханган 195.3 сая төгрөг зарцуулсан. </t>
  </si>
  <si>
    <t xml:space="preserve">Хөгжлийн бэрхшээлтэй иргэд болон гэр бүлийн хөгжлийн бэрхшээлтэй иргэнийг асарч буй иргэнд  санхүүгийн дэмжлэг олгох арга хэмжээг орон нутгийн радио, телевиз болон  мэдээллийн самбар, цахим хуудсаар зарлан ил тод байдлыг ханган ажиллав. Хувиараа хөдөлмөр эрхлэгч 45 хөгжлийн бэрхшээлтэй иргэнд 50 хувийг эргэн төлөгдөх нөхцөлтэй 144.0 сая төгрөгийн санхүүгийн дэмжлэгийг олгосон ба үр дүнд нь 45 иргэн байнгын ажлын байраар хангагдсан байна.   </t>
  </si>
  <si>
    <t>Залуучуудын хөдөлмөр эрхлэлтийг дэмжихэд эргэн төлөгдөх нөхцөлгүй санхүүгийн дэмжлэг үзүүлэх Старт-ап арга хэмжээг “Старт-ап Монголия” ТББ-тай хамтран зохион байгуулсан. Уг арга хэмжээнд 50 гаруй залуус оролцсоноос 2 дахь шатны сонгон шалгаруулалтад 13 баг өрсөлдөж, эхний байранд шалгарсан багт 10.0 сая төгрөгийг Хөдөлмөр эрхлэлтийг дэмжих сангаас, 2 дугаар байранд шалгарсан багт аймгийн Засаг даргын Тамгын газраас 2.0 сая, 3 дугаар байранд шалгарсан багт Өлгий сумын Засаг даргын Тамгын газраас 1.0 сая төгрөгийн санхүүгийн дэмжлэгийг тус тус үзүүлсэн. Бусад  багуудыг  үнэ бүхий зүйлээр шагнаж урамшуулсан. Тус арга хэмжээний хүрээнд 6 байнгын ажлын байр бий болсон. Залуучуудын Хөдөлмөр эрхлэлтийг дэмжих загвар төвд “Бизнесээ эрхлэе” сэдэвт сургалтыг Монголын ажил олгогч эздийн нэгдсэн холбоо, Арын ТББ-тай хамтран 2 удаа зохион байгуулсан бөгөөд сургалтад бизнес эрхлэх хүсэлтэй 37 залуучууд хамрагдаж бизнес эхлэх ухаан, арга барилын практик ур чадвар, чадамжид суралцсан болно.</t>
  </si>
  <si>
    <t xml:space="preserve">"Тэрбум мод" үндэсний хөдөлгөөний хүрээнд мод тарих арга хэмжээг хэрэгжүүлэн 258 ажилгүй иргэнийг түр ажлын байраар ханган ажиллаж энэхүү арга хэмжээнд  98.0 сая төгрөгийг ХЭДСангаас зарцуулав. Мөн газар тариалангийн чиглэлээр үйл ажиллагаа явуулдаг хувиараа хөдөлмөр эрхлэгч 4 иргэнд 17.0 сая төгрөгийн эргэн төлөгдөх санхүүгийн дэмжлэг олгосон бөгөөд 4 иргэн шинээр ажлын байртай болсон. </t>
  </si>
  <si>
    <t xml:space="preserve">Үндэсний хэмжээний томоохон бүтээн байгуулалт, төслүүдэд ажилгүй, ажил хайж байгаа хөдөлмөрийн насны иргэдийг хамруулах, ажилгүйдлийг бууруулах зорилгоор Оюу толгойн туслан гүйцэтгэгч ЖСР Монголиа ХХК, барилгын чиглэлээр бүтээн байгуулалтын ажил хийж буй Андын зам констракшн ХХК, Дарханы замын бүтээн байгуулалтын ажлыг гүйцэтгэж байгаа Макс рөүд ХХК, Арж капитал ХХК, Ноос бэлтгэх чиглэлээр үйл ажиллагаа явуулж байгаа Эрдэнэт хивс ХХК –иудаас 500 ажлын байрны захиалга авч, ажилгүй, ажил хайж байгаа 182 иргэнийг ажилд зуучлан, түр болон байнгын ажлын байраар хангасан. </t>
  </si>
  <si>
    <t xml:space="preserve">Хөдөлмөр эрхлэлтийг дэмжих төсөл, хөтөлбөрүүдэд хамрагдсан иргэдийн бараа бүтээгдэхүүнийг сурталчлах, борлуулалтын дэмжлэг үзүүлэх чиглэлээр үзэсгэлэн яармагийг  5, 9 дүгээр саруудад аймгийн төв талбайд зохион байгуулав. Тус арга хэмжээнд 394 хувиараа хөдөлмөр эрхлэгч иргэн оролцсоноос 50 гаруй залуучууд оролцон үйлдвэрлэсэн бараа, бүтээгдэхүүнээ сурталчлан борлуулалт хийсэн болно. </t>
  </si>
  <si>
    <t>Хөдөлмөр эрхлэлтийг дэмжих сангаас дэмжлэг туслалцаа авсан иргэдийн үйл ажиллагааг дэмжин бараа бүтээгдэхүүний борлуулалтад дэмжлэг үзүүлэх зорилготой үзэсгэлэн яармагийг Алтанцөгц, Дэлүүн, Сагсай, Толбо, Улаанхус, Ногооннуур, Цэнгэл, Өлгий сумдад  9 удаа, мөн  аймгийн Хүнс, хөдөө аж ахуйн газартай хамтран "Намрын ногоон өдрүүд" үзэсгэлэн худалдааг аймгийн төв талбайд  намар 9 дүгээр сард тус тус зохион байгуулав. Тус арга хэмжээнд 12 сумаас 394 хувиараа хөдөлмөр эрхлэгч иргэд оролцож, бараа бүтээгдэхүүнээ сурталчлан борлуулав.</t>
  </si>
  <si>
    <t xml:space="preserve">Хөдөлмөрийн зах зээлийн мэдээллийн нэгдсэн сан буюу LMIS  программыг хөгжүүлэх чиглэлээр Хөдөлмөр, нийгмийн хамгааллын яам болон  БНСУ-ын хөдөлмөр зуучлалын программын загварыг ашиглан Е-JOB программын нээлтийг 2022 оны 11 дүгээр сарын 25-ны өдөр улсын хэмжээнд хийсэн ба бүх ажилтан, албан хаагчид сургалтанд хамрагдаж  хөдөлмөрийн зах зээлийн мэдээллийн сан цахимжиж ашиглахад бэлэн боллоо. Энэхүү программын LMIS  программаас онцлог нь хөдөлмөр эрхлэлтийн бүх үйлчилгээ  цахимжиж, иргэд цахимаар хөдөлмөрийн зах зээлтэй холбоотой мэдээ,  мэдээллээр хангагдаж ажлын байрны захиалга болон бусад арга хэмжээний талаар  мэдээлэл авах бүрэн боломжтой юм. </t>
  </si>
  <si>
    <t xml:space="preserve">Иргэдийг хөдөлгөөний дутагдлаас урьдчилан сэргийлэх, бие бялдар чийрэгжүүлэх, биеийн дархлааг дэмжин биеийн тамир, спортоор хичээллэх орчин нөхцөлийг бүрдүүлэх зорилгоор аймгийн хэмжээний спорт заал, цогцолборыг өглөө, оройн цагаар 3 сарын хугацаанд үнэ төлбөргүй ашиглуулах арга хэмжээг зохион байгуулан ажилласан. </t>
  </si>
  <si>
    <t xml:space="preserve">Ард иргэдийн чөлөөт цагийг зөв боловсон өнгөрүүлэх, иргэдийг биеийн тамираар хичээллэх орчин нөхцөлийг бүрдүүлэх, биеийн тамирын дасгал хөдөлгөөнийг өдөр тутмын хэв маяг болгох зорилтын хүрээнд аймгийн төвд унадаг дугуйн зам, гүйлтийн замыг Ховд голын эрэг дагуу 12 км газарт барьж байгуулах ажлын хэсгийг  аймгийн Засаг даргын 2021 оны А/366 тоот захирамжаар байгуулсан ба шат дараатай хэрэгжүүлэх арга хэмжээ авах зорилгоор аймгийн дунд хугацааны бодлогын баримт бичигт тусгасан болно. Түүнчлэн Ногооннуур суманд баригдаж буй спорт цогцолборын барилга 2023 онд ашиглалтанд орох бөгөөд Биеийн тамир, спортын газарт орчин үеийн стандартад нийцсэн хүндэтгэлийн тайзыг шинээр барьж ашиглалтад оруулсан болно.
</t>
  </si>
  <si>
    <t xml:space="preserve">Аймгийн Засаг даргын 2021 оны А/969 дугаартай захирамжаар орон нутагт түлхүү хөгжүүлэх чөлөөт бөх, бокс, жүдо, сагсан бөмбөг, волейбол, хүндийн өргөлт, таеквондо, хөл бөмбөг зэрэг спортын 10 төрлөөр өсвөр үеийн шигшээ баг байгуулагдсан. Засаг даргын дэргэдэх өсвөр үеийн шигшээ багийн ажиллах журмыг аймгийн ИТХ-ын хуралдаанаар хэлэлцэн баталж,  цалингийн санд 2022 оны төсөвт 33.0 сая төгрөгийг тусган шийдвэрлүүлсэн. 
</t>
  </si>
  <si>
    <t xml:space="preserve">2022 онд таеквондогийн баруун бүсийн аварга шалгаруулах нээлттэй тэмцээнийг аймагт амжилттай зохион байгуулсан бол аймгийн Засаг даргын Тамгын газар, Биеийн тамир, спортын газар, Монголын жүдо бөхийн холбоо, аймгийн жүдо бөхийн холбоо хамтран 2022 оны 04 дүгээр сард баруун бүсийн аварга шалгаруулах өсвөр үеийн жүдо бөхийн тэмцээнийг аймагтаа зохион байгуулж, тэмцээнд  баруун 5 аймгийн  500 гаруй тамирчид 54 жинд, 216 багц медалийн төлөө өрсөлдөж, тус аймгийн баг тамирчид нийлбэр дүнгээр 2-р байранд шалгарсан. Монголын Бүх Ард Түмний спортын XV наадмын баруун бүсийн аварга шалгаруулах волейболын тэмцээнийг 2022 оны 5 дугаар сард зохион байгуулж, баруун таван аймгийн эрэгтэй, эмэгтэй 150 гаруй тамирчид оролцсоноос аймгийн эрэгтэй баг тамирчид хүрэл медаль хүртэв. 2022 онд бүсийн аварга шалгаруулах 3 тэмцээн амжилттай зохион байгуулагдаж шагналын зардлыг аймгийн ЗДТГазраас санхүүжүүлсэн болно.
</t>
  </si>
  <si>
    <t>Монголын бүх ард түмний спортын XV наадмын шигшээ тэмцээн Улаанбаатар хотноо 2022 оны 09 дүгээр сард 26 төрлөөр зохион байгуулагдаж  21 аймаг, 9 дүүргийн 4,500 гаруй тамирчид оролцсон. Тус наадам болон Үндэсний спортын VII наадмын шигшээ тэмцээнд оролцох баг тамирчдын замын зардлыг аймгийн ЗДТГ-аас санхүүжүүлсэн. Түүнчлэн Монголын Үндэсний Спортын VII наадмын шигшээ тэмцээнд 21 аймаг, 9 дүүргийн баг тамирчид оролцож, Казах үндэсний уламжлалт спорт болох "Аударыспах" буюу Морьтой барилдаан анх удаа албан ёсоор Монголын Үндэсний Спортын наадмын төрөлд орсон болно. 
Баян-Өлгий аймгаас шатар, даам, самбо бөх, бокс, хүндийн өргөлт, пауэрлифтинг, волейбол, сагсан бөмбөгийн 3×3, бөөрөнцөг шидэлт зэрэг спортын 9 төрөлд 6 дасгалжуулагч, 56 тамирчин оролцож Пауэрлифтингийн төрлийн шигшээ тэмцээнд -120 кг жингийн ангилалд тус аймгийн тамирчин ОУХМ Т.Сайфолла аваргын алтан медаль, Самбо бөхийн тэмцээний +98 кг жинд Б.Серик аваргын алтан медаль, Боксын төрөлд +91 кг жинд өрсөлдсөн БТСГ-ын тамирчин цагдаагийн газрын ахлагч, ОУХМ Х.Бекнур мөнгөн медаль,Бөөрөнцөг түлхэлтийн төрөлд Хилийн цэргийн 0285 дугаар ангийн тамирчин С.Шалхар мөнгөн медаль тус тус хүртэж 21 аймаг 9 дүүргээс манай аймаг 13-р байранд шалгарсан. Вьетнам улсын Хо Ши Мин хотноо 2022 оны 08 дугаар сард зохион байгуулагдсан 7 дахь удаагийн Пара таеквондогийн Ази тивийн аварга шалгаруулах тэмцээний эрэгтэйчүүдийн -58кг  жинд эх орноо төлөөлж өрсөлдсөн Монгол улсын Пара Таеквондогийн шигшээ багийн тамирчин Х.Темирбек хүрэл медаль,  2022 оны 02 дугаар сард Узбекистан улсын нийслэл Ташкент хотноо зохион байгуулагдсан U22 Ази тивийн аварга шалгаруулах боксын тэмцээнд Монгол улсын боксын Залуучуудын шигшээ багийн тамирчин А.Жандос нь хүрэл медаль тус тус хүртэв. Тамирчин Т.Сайфолла 2022 оны эхэнд БНТурк улсад зохион байгуулагдсан Ази тивийн Аварга шалгаруулах Пауэрлифтингийн тэмцээнд амжилттай оролцож Экиюпед төрөлд нийлбэр дүнгээр 2 дугаар байр, Классик төрөлд нийлбэр дүнгээр 1 дүгээр байр эзлэн Ази Тивийн Аваргын алтан медаль хүртсэн амжилтыг үзүүлсэн болно.</t>
  </si>
  <si>
    <t>Иргэд хүмүүнлэгийн үйлсэд нэгдэн цусаа хандивлаж, бусдад амьдрал бэлэглэх, залуучуудыг уриалан дуудах, татан оролцуулах, иргэд, албан байгууллагуудыг идэвхжүүлэх үүднээс Аймгийн ГБХЗХГ-ын дэргэдэх Залуучуудын хөгжлийн зөвлөлийн 30 гишүүнтэй хамтран  аймгийн цусны салбар төвд залуучууд цусаа хандивлах арга хэмжээг амжилттай зохион  байгууллаа. Түүнчлэн нийт ард иргэд, залуучуудад цус хандивлахын ач тусыг ойлгуулах, сайн дурын авлагагүй цусны донорын хөдөлгөөн өрнүүлэх, орон нутгийн хэмжээнд аюулгүй цус цусан бүтээгдэхүүний нөөц бүрдүүлэхэд залуучуудыг оролцоо ямар байх талаар, видео контент бэлтгэн цахимаар түгээх ажлыг давхар хийж гүйцэтгэж байна.  Тус контент цахим орчинд 1800 гаруй хандалт авч холбогдох хүмүүст хүрсэн.  Үүний үр дүнд цус хандивлах 15-34 насны залуучуудын тоо нэмэгдсэн байна.</t>
  </si>
  <si>
    <r>
      <t>Ардын жүжигчин, УГЗ язгуур урлагийн өв тээгч Р.Самжидын нэрэмжит Ардын бүжгийн баруун бүсийн наадмыг 2022 оны 06 дугаар сард зохион байгуулахаар</t>
    </r>
    <r>
      <rPr>
        <sz val="11"/>
        <rFont val="Arial"/>
        <family val="2"/>
      </rPr>
      <t xml:space="preserve"> төлөвлөсөн боловч  Төрийн хэмнэлтийн тухай хууль хэрэгжиж байгаатай холбогдуулан хойшлогдсон. Соёлын яамнаас зохион байгуулсан "Нүүдэлчин Монгол 2023" наадамд аймгийн ХДТеатраас 5 хүн амжилттай оролцсон. Ховд аймагт зохион явуулсан язгуур урлагийн Улсын, бүсийн урлагийн наадамд цуур хөгжимчин ажмилттай оролцож 3-р байранд шалгарсан амжилт үзүүлсэн.</t>
    </r>
  </si>
  <si>
    <t>Аялал жуулчлалын эвент арга хэмжээгээр дамжуулан соёлын биет бус өвийг сурталчлан таниулах, түгээн дэлгэрүүлэх зорилгоор "Бүргэдийн баяр 2022” тоглолтыг 2022 оны 10 дугаар сарын 01-ний өдөр амжилттай зохион байгуулав. Соёлын яамнаас зохион байгуулж буй "Соёлын бүтээлч сар" аяны хүрээнд ХДТеатрын 66 дахь удаагийн өвөл цагийн нээлтийн хүндэтгэлийн тоглолт болон УГЗ Б.Ахтаны "Бүргэд" найраглалаас сэдэвлэн бичсэн СГЗ Р.Шынайн "Бүргэд" драмын жүжгийг үзэгчдийн хүртээл болгож ажиллав. Цаашид "Бүргэд" жүжгийг театрын брэнд болгох Бүргэдийн баяраар тогтмол тоглуулах төлөвлөгөөтэй байна.</t>
  </si>
  <si>
    <t>Төр засгаас хэрэгжүүлж буй соёл урлагийн бодлогыг аймагт хэрэгжүүлэх, төв Халхын болон Казахын ард түмэн, үндэстэн ястны өв соёл, урлаг уран бүтээлийн олон талт үйл ажиллагааг зохион байгуулах, харилцан уран бүтээл солилцож урын санг нэмэгдүүлэх, уран бүтээлээ бүх нийтэд сурталчлах, цаашид 2 аймгийн соёл урлагийн хамтын ажиллагааны эхлэлийг тавих, аялал жуулчлалын хүрээнд үндэсний өв соёл, зан заншлын харилцан уялдаа хамаарлыг тусгасан брэнд уран бүтээлийг гаргахад дэмжлэг үзүүлэх зорилгоор Баянхонгор аймгийн ХДТеатртай түүхэнд анх удаа хамтарсан шилдэг уран бүтээлийн тоглолтыг 2022 оны 05 дугаар сарын 17-ны өдөр Баян-Өлгий аймагт, 2022 оны 05 дугаар сарын 19-ны өдөр Баянхонгор аймагт тус тус тоглож үзэгчдийн хүртээл болгов.</t>
  </si>
  <si>
    <t>“Памук Ресорт Монголия” ХХК-тай хамтран "Нүүдэлчдийн наадам" эвент арга хэмжээг анх удаа хамтран зохион байгуулж, цаашид жил болгон зохион байгуулахаар төлөвлөж байна. Энэхүү арга хэмжээнд олон улсын зочид төлөөлөгчид оролцсон бөгөөд аймгийн Хөгжимт драмын театрын уран бүтээлчдийн язгуур хамтлагийн тоглолт, бие биелгээ зэрэг уран бүтээлээ ард иргэдэд толилуулав.</t>
  </si>
  <si>
    <t>Театрын үйл ажиллагааг дэмжих зорилгоор аймгийн Засаг даргын  нөөц хөрөнгөөс Наурызын баярын тайз, засалтад 3.0 сая төрөг, Өлгий сумын орон нутаг хөгжүүлэх сангийн хөрөнгөөр цахилгаан хөгжимд 5.0 сая төгрөг, театрын урсгал засварт 15.0 сая  төгрөг, Баянхонгор аймагтай хамтарсан тоглолтыг зохион байгуулахад тус тус дэмжлэг                          үзүүлэн ажиллалаа.</t>
  </si>
  <si>
    <t>2022 оны үйл ажиллагааны төлөвлөгөөний дагуу Цагаан сарын баярын тоглолт, Валентины баярын тоглолтыг цахимаар зохион байгуулж, уран бүтээлийн тоглолтуудыг ард иргэдэд лайваар шууд дамжуулан ажилласан. Тус аймагт болон Баянхонгор аймагт зохион байгуулсан уран бүтээлийн тоглолтуудад ХДТ-ын уран бүтээлчдийг бүрэн оролцуулан ажиллалаа. Түүнчлэн аймгийн ХДТ-ын үйл ажиллагаанд ISO стандартыг нэвтрүүлэх зорилгоор 2 албан хаагчийг сургалтад хамруулсан байна.</t>
  </si>
  <si>
    <t>2022 онд Баян-Өлгий аймгийн Сагсай сумын Бөхөн уулаас олдсон 12 ширхэг олдворыг аймгийн Цагдаагийн газраас ШУАХүрээлэнд хүргүүлсэн. Олдворуудыг музейд татан авах ажлын хүрээнд аймгийн Засаг  даргын зөвлөлийн хурлаас 3.1 сая төгрөгийн дэмжлэг үзүүлэхээр шийдвэрлэсэн. Одоогийн байдлаар музейн сан хөмрөгт хүлээж аваагүй, дээд  шатны байгууллагад хүсэлт уламжилсан болно. Соёлын Яамнаас тус олдворуудыг аймгийн музейн сан хөмрөгт хүлээлгэж өгөх  тухай хариу ирүүлсэн тохиолдолд музейн сан хөмрөг 12 ширхэг үзмэрээр баяжигдаж,  эдийн засгийн эргэлтэд оруулах, үзэгчдийг олноор татах нөхцөл бүрдэх юм.</t>
  </si>
  <si>
    <t>2022 онд аймгийн музей нь гадаадад үзэсгэлэн гаргаагүй ба Ардын хувьсгалын 100, 101 жил, Их Монгол улс байгуулагдсаны 815, 816 жилийн ойг угтаж Увс, Баян-Өлгий аймгийн соёлын хамтын ажиллагааны хүрээнд “Казах үндэсний гар урлалын соёл” нүүдлийн үзэсгэлэнг амжилттай зохион байгууллаа.   Түүнчлэн Ховд аймгийн Ховд Их сургууль , "Монгол угсаатан судлал-2022" олон улсын эрдэм шинжилгээний хурлын үеээр баруун бүсийн аймгуудын музейтэй хамтарсан "Баруун монголчуудын хувцас" сэдэвт үзэсгэлэнд 09 дүгээр сарын 15-17-ны өдрүүдэд төлөөллүүд оролцов. Музейн мэргэжилтнүүдийг чадавхжуулах ажлын хүрээнд 2022-2023 оны намрын элсэлтэд Магистрийн хөтөлбөрт Музейн сан хөмрөгч , арга зүйч , Ня-бо  нар,  СУИС-ын Соёлын сургуулийн Соёлын өв - Музей судлалын бакалаврын хөтөлбөрт музейн тайлбарлагч, боловсролын ажилтан  ШУТИСургуулийн Соёлын өвийн хадгалалт, хамгаалалтын технологийн  бакалаврын хөтөлбөрөөр бүртгэл мэдээллийн санч  нар тус тус элсэн орж, суралцаж байна. Музейн захирал болон мэргэжилтнүүд Соёлын яам болон холбогдох дээд байгууллагуудаас зохион байгуулсан нийт 20 гаруй удаагийн цахим сургалтад хамрагдсан байна.</t>
  </si>
  <si>
    <t xml:space="preserve">Аймгийн нийтийн номын санд 2023 онд цахим номын санг нэвтрүүлэхээр бэлтгэл ажлыг хангаж байна. </t>
  </si>
  <si>
    <t>Байгууллагуудыг номын булантай болгох ажлын хүрээнд номын сангаас актлагдсан хуучин номнуудаас уран зохиолын номнуудыг Өлгий сумын ЗДТГ, Хот тохижуулах алба, Соёл урлагийн газар, ОБГазар,  ШШГГ, НДХэлтэс, Татварын Хэлтэс, Цагдаагийн Газар, Музей, ГХБХБГазар, ОНОНРТА, Гаалийн газар, 6 дугаар БДС, Пазилет энэрэлийн төв,  БОАЖГазар, МАНУТХГХЗ, ХХҮГазар, Аймгийн Прокурорын Газар  зэрэг байгууллагуудад хүлээлгэн өгч номын булан байгуулан ажиллав. Аймгийн номын сан 2021-2022 онд Соёлын яам болон яамны харьяа байгууллагууд болох СӨҮТ, ЗГХЭСУГ-аас өгөгдсөн Соёлын салбарын үйл ажиллагаа, эрх зүйтэй холбоотой ном, материалууд  болон аймгийн Соёл, урлагийн газрын харьяа байгууллагуудын танилцуулга, гарын авлагууд мөн салбарт хамаарах мэргэжлийн холбоо,  төрийн бус байгууллагуудаас хандивласан өв соёлтой холбогдолтой ном товхимолуудаас бүрдсэн 150 орчим ном бүхий номын сантай болсон байна.  Цаашид соёл, урлагийн салбартай хамаарал бүхий 500 номтой болох, орон нутгийн соёлын салбарын түүх,  лавлагаа, гарын авлага гаргах зорилт дэвшүүлэн ажиллаж байна.</t>
  </si>
  <si>
    <t xml:space="preserve">Аймгийн Иргэдийн төлөөлөгчдийн хурлаас батлагдсан төсвийг bayan-ulgii@gov.mn, shilendans.mn сайтуудад болон орон нутгийн хэвлэл, мэдээллийн хэрэгслээр олон нийтэд танилцуулан, ил тод байдлыг хангуулан ажиллаж байна. ЗГХЭГ-аас 2022 оны 4 дүгээр сард аймгуудыг дүгнэхэд 2021 оны шилэн дансны  аймгийн хэмжээний  үнэлгээ 98 хувиар дүгнэгдсэн болно. </t>
  </si>
  <si>
    <t>Татварын удирдлагын нэгдсэн ситемийн үйл ажиллагааны хэрэгжилтийг аймгийн хэмжээнд хангуулж, ТУНС-д бүртгэвэл зохих татвар төлөгчийг 100 хувь бүртгэж, татварт хамруулан ажилласан байна. Аймгийн хэмжээнд  2022 оны байдлаар 55634 иргэн ТУНС-д бүртгэгдэж, урьд оноос 3081 иргэнээр нэмэгдсэн бол хуулийн этгээд  2417,  урьд оноос 252-оор нэмэгдсэн байна. ТУНС-ийн хэрэгжилтийг хангуулж,  цахим төлбөрийн системд шилжсэнээр татвар төлөгчдийн  дансны мэдээллийг авах шаардлагагүй болсон ба  татварын хэлтсээс олгосон төлбөрийн баримтын дугаарын дагуу татвар төлж байна.
.</t>
  </si>
  <si>
    <t>Нягтлан бодох бүртгэлийн тухай хуулийг хэрэгжүүлэхтэй холбогдон гарсан Сангийн сайдын журмын дагуу том аж ахуйн нэгжүүдийн санхүүгийн тайланг жилд 2 удаа, жижиг аж ахуйн нэгжүүдийн тайланг нэг удаа хүлээн авч, нэгтгэлийг хуулийн хугацаанд хүргүүлэн ажиллаж байна. 2022 онд аймагт үйл ажиллагаа явуулж байгаа аж ахуйн нэгж байгууллагын 66 хувь буюу нийт 695 ажил олгогчийг нийгмийн даатгалд хамруулсан болно.</t>
  </si>
  <si>
    <t xml:space="preserve">Статистикийн мэдээллийн нэгдсэн сангийн www.1212.mn,  болон байгууллагын веб сайтад Статистикийн үзүүлэлтүүдийг аймгийн эдийн засаг, нийгмийн байдлын 2021 он болон 2022 оны 3 дугаар улирлын мэдээллээр баяжуулсан. Үүнд: аймаг, сум, багийн түвшний үзүүлэлт, хүн ам, өрх, жилийн эцсийн мал тооллогын үр дүнгийн үзүүлэлт, аж үйлдвэрлэл, барилга, хэрэглээний үнийн өөрчлөлтүүдээр динамик эгнээг бий болгосон. Мөн жил бүр хийгдэх 4 танилцуулга, өврийн дэвтэр гэх мэт мэдээллийг оруулан, хэрэглэгчдийн хэрэгцээ шаардлагыг хангаж ажилласан. Статистикийн мэдээллийн нэгдсэн сангийн /www.1212.mn/  ашиглалтыг нэмэгдүүлэх зорилгоор аймгийн Статистикийн хэлтсээс зохион байгуулах сургалтын төлөвлөгөө гаргаж, төлөвлөгөөний дагуу ЕБС, МСҮТ, МУБИС-ийн Баян-Өлгий аймаг дахь салбар сургуулийн оюутан, сурагчид болон албан байгууллагуудын албан хаагчдад www.1212.mn мэдээллийн нэгдсэн санг хэрхэн ашиглах талаар, сонирхолтой статистик булан болон bayan-ulgii.nso.mn аймгийн веб сайтад хэрхэн хандаж өөртөө хэрэгтэй мэдээллийг олж авах талаар сургалт зохион байгуулан ажиллав. </t>
  </si>
  <si>
    <t xml:space="preserve">Тус аймгийн Баяннуур сумын нутаг дэвсгэр “Уушгийн улаан” талбайд улсын төсвийн хөрөнгөөр геологийн судалгааны ажлыг гүйцэтгэж байгаа “Гео-Орон” ХХК-ийн судалгааны ажлыг дэмжиж, хамтарч ажиллав.   Цэнгэл сумын Цэнгэл нэртэй талбайд үйл ажиллагаа явуулж буй “Эс Жи групп” ХХК-ийн хүдэр баяжуулах үйлдвэр, хаягдлын сангийн барилга  угсралтын ажлыг ашиглалтад оруулсан. Тус компанид орон нутгаас 250 иргэн ажиллаж байгаа бөгөөд ажилчдын дундаж цалин 1.0 сая төгрөг байна. Тус аймгийн хэмжээнд 2021 онд ашигт малтмалын хайгуул, олборлолт явуулсан болон  аймагт бүртгэлтэй аж ахуйн нэгжүүд орон нутгийн төсөвт  27.2 сая төгрөгийн татвар, 4.1 сая төгрөгийн төлбөр, хураамж төлж, 23.0 сая төгрөгийн хандив, тусламж, дэмжлэг үзүүлсэн байна. </t>
  </si>
  <si>
    <t>2021 онд Цэнгэл сумын нутаг дэвсгэрт орших  Эс Жи групп ХХК-ийн далд уурхайн тэсрэх материал, тэсрэх бодис, тэсэлгээний хэрэгслийн агуулахын хадгалалт болон ашиглалтад хяналт шалгалт хийсэн. Хяналт шалгалтын явцад илэрсэн зөрчлийг арилгуулах чиглэлээр  “Ашигт малтмалыг хууль бусаар олборлох эрсдэлээс урьдчилан сэргийлэх шалгалт хийх тухай”  удирдамжийн дагуу Ногооннуур сумын Дулаан хар уул гэх талбайд, Алтанцөгц сумын Ямаат гэх талбайд хайгуулын ажил хийсэн “Сансар сүлжээ” ХХК-д урьдчилан сэргийлэх хяналт-шалгалт хийж, арга зүйн зөвлөгөө өгч ажилласан. 2022 онд Аймгийн Цагдаагийн газар, Мэргэжлийн хяналтын газар, Байгаль орчин, аялал жуулчлалын газруудтай хамтарсан сарын аяныг зохион байгуулж, хяналт-шалгалтын ажлыг зохион байгуулав.</t>
  </si>
  <si>
    <t>Улсын төсвийн хөрөнгө оруулалтаар баригдсан битүү захын байрны 40%-ийг төрийн өмчид авч аймгийн Авто тээврийн төвийн мэдэлд шилжүүлсэн. Үлдсэн 60% нь Орон нутгийн өмчийн газрын үндсэн хөрөнгийн дансанд бүртгэгдсэн байгаа бөгөөд одоогоор ашиглагдахгүй байна. Аймгийн ИТХ-ын хуралдааны 2022 оны 09 дүгээр сарын 05-ны өдрийн 110 дугаар тогтоолоор битүү захын барилгыг 4400 м.кв газрын хамт 1 831 500 000 төгрөгөөр нээлттэй дуудлага худалдаагаар худалдахаар шийдвэрлэсэн. Харин аймгийн төвд үйл ажиллагаа явуулж буй "Тирлик", "Ахдам"  захуудад хүнсний, мах,төмс, хүнсний ногооны , барааны гэх 4 том битүү зах барих ажлыг хувийн хэвшлийн хөрөнгө оруулалтаар хийж эхлээд байна.</t>
  </si>
  <si>
    <t>2022 оны Улсын төсвийн хөрөнгө оруулалтаар Өлгий сумын 1 дүгээр багт цэвэр усны шугам татах ажил, Орон  нутгийн хөгжлийн сангийн хөрөнгө оруулалтаар Өлгий сумын 4 дүгээр багийн цэвэр усны шугам татах ажлуудыг "Иел" ХХК тендерт шалгаран гэрээ хийж, ажлаа эхлээд байна.</t>
  </si>
  <si>
    <t>Зам, тээврийн хөгжлийн яамнаас хэрэгжүүлж буй  Өлгий сумыг тойрон гарах олон улсын чанартай 18.82 км зам, 201 м төмөр бетон гүүрийг үргэлжлүүлэн барих ажлын хэрэгжилтэд Зам, тээврийн хөгжлийн төвийн хяналтын баг барилгын техникийн хяналтыг гүйцэтгэж ажиллаж байна. Үүнд: эхний ээлжийн 6.76 км замыг "Хотгор зам" ХХК нь 5.0 тэрбум төгрөгөөр гүйцэтгэж байгаа ба гүйцэтгэл 85 хувьтай, 11.8 км замыг "НКВ" ХХК нь 7.0 тэрбум төгрөгөөр гүйцэтгэж байгаа ба гүйцэтгэл  72 хувьтай, төмөр бетон гүүрийн ажлыг мөн "НВК" 9.0 тэрбум төгрөгөөр гүйцэтгэж байгаа ба гүйцэтгэл 27.5 хувьтай байна.   Тухайн 2021 онд хэрэгжүүлэхээр төлөвлөсөн  барилгын ажлыг 100 хувь гүйцэтгээд байна. 2022 онд 18,82 км авто замын эхний 6,7 км замыг " Хотгор Зам" ХХК хийж ашиглалтад оруулсан бөгөөд төмөр бетон гүүр болон замын хоёр дахь хэсэг 2023 онд ашиглалтад орно.Тухайн оны ажлын гүйцэтгэл бүрэн хэрэгжсэн.</t>
  </si>
  <si>
    <t xml:space="preserve">Сагсай-Улаанхус-Цэнгэл чиглэлийн 80 км автозам, 240 м урттай төмөр бетон гүүрийн зураг төсвийг хийлгэж байна. </t>
  </si>
  <si>
    <t>2021 онд Зам, тээврийн хөгжлийн сайдын багцын хөрөнгө оруулалтаас эрх нь шилжин хэрэгжсэн  2800.0 сая төгрөгийн төсөвт өртөгтэй Аймгийн төвийн 3.1 км хатуу хучилттай авто замын барилгын ажлыг "Жол" ХХК нь гүйцэтгэж ашиглалтад оруулсан.  2022 онд Хотгорын Уурхай, Сагсай чиглэлийн 1.6 км гэрэлтүүлэг, шугам сүлжээ бүхий хатуу хучилттай авто зам, замын барилгын ажил хийгдэж байгаа ба 2023 онд ашиглалтад орно. Тухайн оны ажил бүрэн хийгдсэн.</t>
  </si>
  <si>
    <t>2022 оны байдлаар Хөтөлбөрийн хүрээнд аймагт нийт цахилгааны 4100 ширхэг ухаалаг тоолуур нийлүүлэгдсэн байна. Дулааны эрчим хүчийг ашигласан талбайн хэмжээгээр нь тооцох зорилгоор аймгийн 2021 оны орон нутгийн хөгжлийн сангийн хөрөнгөөс эхний ээлжинд 50.0 сая төгрөгийг зарцуулж 6 ширхэг тоолуурыг нийлүүлж, 5 байгууллагад ашиглуулахаар олгосон. Түүнчлэн тусгай зөвшөөрөл эзэмшдэг байгууллагуудад төлөвлөгөөт хяналт шалгалт хийж, их засвар болон урсгал засвар хийх шаардлагатай байгууллагуудыг тодорхойлж, засварын ажлыг эрчим хүчний хэмнэлттэй материал ашиглан хийх даалгавар өгч ажилласан.</t>
  </si>
  <si>
    <r>
      <t xml:space="preserve">2021 онд Улаанхус сумын Хөх хөтөл, Хулжаагийн застав, Булган сумын Улаандаваа, Их жаргалант баг, Ногооннуур сумын Улаанчулуу багуудын төв болон айл өрхүүдийг цахилгаан дамжуулах агаарын шугамд холбосон. </t>
    </r>
    <r>
      <rPr>
        <b/>
        <sz val="11"/>
        <color theme="1"/>
        <rFont val="Arial"/>
        <family val="2"/>
      </rPr>
      <t>2022</t>
    </r>
    <r>
      <rPr>
        <sz val="11"/>
        <color theme="1"/>
        <rFont val="Arial"/>
        <family val="2"/>
      </rPr>
      <t xml:space="preserve"> онд Толбо сумын 5 дугаар багт цахилгаан татах ажлыг 19.5 сая төгрөгөөр "Их цэнгэл эрчим"ХХК, Улаанхус сумын 4 дүгээр багийн услалтын систем, 30 айлын трансформатор солих ажлыг 9.8 сая төгрөгөөр, тус багийн 25 айлд шинээр трансформатор тавих ажлыг 9.5 сая төгрөгөөр, 7 дугаар багт шинээр 30 квт трансформатор тавих ажлуудыг 6.8 сая төгрөгөөр "Дарали"ХХК хийж гүйцэтгэсэн.</t>
    </r>
  </si>
  <si>
    <t>Толбо, Цэнгэл, Булган, Бугат сумын төв ,Өлгий сумын төвийн шинээр нэмэгдсэн айл өрхүүдийг 2020-2022 онд ЦДАШ-ыг СИП кабельтай болгосон. Цаашид 2023 онд 3-4 сумын ЦДАШ-ыг бүрэн шинэчлэх ажлыг Дэлхийн банкны хөнгөлөлттэй зээлээр хийлгэхээр судалгаа хийгдэж байна.</t>
  </si>
  <si>
    <t>2020-2021 онд Өлгий сумын 6,9,10-р багуудад цахилгаан ашиглалтын  шөнийн ялгавартай тоолуурыг нэвтрүүлэн ашиглаж байсан бол 2022 онд Өлгий сумын 1, 5-р багуудыг цахилгаан ашиглалтын шөнийн ялгавартай тоолууртай болгосон.</t>
  </si>
  <si>
    <r>
      <t xml:space="preserve">Өлгий сумын төвийн 3, 6, 9, 10,12,13-р багууд болон Улаанхус сумын Хөх хөтөл баг, Ногооннуур сумын Улаан чулуут баг, Булган сумын Их Жаргалант, Улаан даваагийн айл өрхүүдийг 2021 онд цахилгаан эрчим хүчээр хангасан. Эдгээр ажилд аймгийн орон нутгийн хөгжлийн сангийн хөрөнгөөр нийт 459.5 сая төгрөгийг зарцуулсан болно.       </t>
    </r>
    <r>
      <rPr>
        <b/>
        <sz val="11"/>
        <color theme="1"/>
        <rFont val="Arial"/>
        <family val="2"/>
      </rPr>
      <t xml:space="preserve">2022 </t>
    </r>
    <r>
      <rPr>
        <sz val="11"/>
        <color theme="1"/>
        <rFont val="Arial"/>
        <family val="2"/>
      </rPr>
      <t>оны Орон нутгийн хөгжлийн сангийн хөрөнгөөр Өлгий сумын 9 дүгээр багийн захын айл өрхүүдэд цахилгаан шугам сүлжээний трансформатор тавих ажлыг 59.9 сая төгрөгөөр, Өлгий сумын 10 дугаар баг, Мусахан-2 хороололд дэд станц тавих ажлыг 19.8 сая төгрөгөөр ЦШСГазар, Өлгий сумын 3 дугаар багийн цахилгааны шугам татах ажлыг 10.0 сая төгрөгөөр "Импориа "ХХК -иуд тус тус хийж гүйцэтгэсэн. Цаашид захын гэр хорооллуудын айл, өрхүүдийг үе шаттай цахилгаанаар ханган ажиллана.</t>
    </r>
  </si>
  <si>
    <r>
      <t xml:space="preserve"> Өлгий сумын 1, 4, 5, 8, 11, 12-р баг болон Бугат, Цэнгэл сумын төвүүдийг  гэрэлтүүлэгтэй болгох ажил 2021 онд бүрэн хийгдсэн. Эдгээр ажилд аймгийн орон нутгийн хөгжлийн сангийн хөрөнгөөс 186.5 сая төгрөгийг зарцуулсан. </t>
    </r>
    <r>
      <rPr>
        <b/>
        <sz val="11"/>
        <color theme="1"/>
        <rFont val="Arial"/>
        <family val="2"/>
      </rPr>
      <t xml:space="preserve">2022 </t>
    </r>
    <r>
      <rPr>
        <sz val="11"/>
        <color theme="1"/>
        <rFont val="Arial"/>
        <family val="2"/>
      </rPr>
      <t>оны орон нутгийн хөгжлийн сангийн  хөрөнгө оруулалтаар Өлгий сумын 1,3,5,8,9,10,12-р баг, Алтай сумын төвийн гэрэлтүүлгийн ажил бүрэн хийгдсэн. Улсын төсвийн хөрөнгө оруулалтаар Өлгий сумын төвийн Уурхай чиглэлийн 0,9 км, Сагсай чиглэлийн 0,7 км нийт 1,6 км авто зам гэрэлтүүлэг шугам сүлжээний ажлыг  "Жол"ХХК 2022 оны 6 дугаар сараас эхлэн гүицэтгэж байгаа ба гүйцэтгэл 46 хувьтай ба тухайн оны ажил бүрэн хийгдсэн байна.</t>
    </r>
  </si>
  <si>
    <t>2021 онд аймгийн орон нутгийн хөгжлийн сангийн 71.3 сая төгрөгөөр Алтанцөгц, Бугат, Дэлүүн, Цэнгэл, Буянт сумдад хогийн цэгийн хогийг түрж цэвэрлэх,  эзэнгүй хог ачуулах,  хогийн отваль тохижуулах зэрэг ажлууд хийж гүйцэтгэсэн. 
2022 онд  орон нутгийн хөгжлийн сангийн 15.0 сая төгрөгөөр Баяннуур сумын нэгдсэн хогийн цэгийг тохижуулж,  6.0 сая төгрөгөөр Өлгий сумын 7 дугаар багийн нутаг дэвсгэрт цэвэрлэгээний ажил хийж нийт 500 гаруй тонн хог хаягдлыг нэгдсэн хогийн цэгт хүргүүлэв. 
Аймгийн Засаг даргын захирамжаар “Хоггүй-цэмцгэр-Өлгий” аяныг 3 сарын хугацаатай 2 удаа зохион байгуулж, аяны хүрээнд аймгийн төв буюу Өлгий сумын 1, 2, 3, 4, 5, 6, 8, 9, 10, 11, 12, 13 дугаар багуудын  нутаг дэвсгэрийн уулын энгэрт удаан жил хуримтлагдсан хог хаягдлыг цэвэрлэж  200 гаруй тонн, бусад 12 сум 1 тосгонд нийт 218 га талбайн 465,5 тонн хог хаягдлыг цэвэрлэж нэгдсэн хогийн цэгт хүргүүлэв. “Холивол хог, ангилбал баялаг” уралдаанд Өлгий сумын нийгмийн ажилтнууд оролцож нийт 23.5 портер шил, хуванцар, гялгар уут, лааз цуглуулж, дахиварыг преслэсэн, дахин боловсруулах үйлдвэрт хүргүүлэв. Орон нутгийн төсвийн 2.5 сая төгрөгөөр 10 ширхэг ангилан ялгаж хаях хогийн сав хийлгэж аймгийн төв талбай, хүүхдийн паркад байршуулсан. 2022 онд орон нутгийн төсвийн 40.0 сая төгрөгөөр 1 сумын хогийн цэгийг тохижуулж, нийт 13 сум, 1 тосгонд 218 га талбайн хогийг цэвэрлэж нийт 965.5 тонн хог хаягдлыг нэгдсэн хогийн цэгт хүргүүлэх ажлыг зохион байгуулав.  Түүнчлэн Швейцарын хөгжлийн агентлагийн 250.0 сая төгрөгийн хөрөнгө оруулалтаар Улаанхус сумын Хөххөтөл багт  жишиг хогийн отвалын ажил нь хуванцар сав лаазыг дахин боловсруулах жижиг үйлдвэрийг барьж байгуулан ашиглалтад оруулж, мөн Алтай сумын Улаанхад багийг хогоо ангилан ялгадаг хогийн цэгтэй болгож өгсөн.  “Сандитис” ХХК өөрийн санхүүжилтээр эмнэлгийн аюултай хог хаягдал устгалын төвлөрсөн байгууламжийг ашиглалтад оруулснаар  аюултай хог хаягдлын устгалыг бүрэн шийдвэрлэлээ.</t>
  </si>
  <si>
    <t xml:space="preserve">2022 оны нэгдүгээр  улиралд   /Ковид-19/-ын тархалт "Маш өндөр" эрсдэлтэй гэж үнэлэгдсэн.  ЭМС-ын 2022 оны  8 удаагийн тушаалаар хувиаарлагдсан давхардсан тоогоор 42 нэр төрлийн 530.999.923  төгрөгний үнэ бүхий  эм эмнэлгийн хэрэгсэл болон халдвар хамгааллын хувцас хэрэгсэлийг харьяа эрүүл мэндийн байгууллагуудад хувиаарлан хүргүүлсэн. Коронавируст халдвар (Ковид-19), томуу, томуу төст өвчний тархалтын эсрэг  хариу  арга хэмжээний төлөвлөгөө” болон 5 удаагийн зөвлөмж, Коронавируст халдвар, Томуу, томуу төст өвчнөөс урьдчилан сэргийлэх талаар орон нутгийн Дербес телевизээр 12 удаа, орон нутгийн радиогоор 14 удаа  ард иргэдэд чиглэсэн сэрэмжлүүлэг мэдээг тус тус хүргүүлсэн. КОВИД-19 халдвараар өвдөн, эмчлүүлж байгаа нийт 1963 иргэнд гэрийн нөхцөлд халдваргүйжүүлэлт хийх талаар утсаар холбогдож зөвлөмж өгч ажилласан. Эрүүл мэндийн тусламж үйлчилгээнд шаардлагатай эм, эмнэлгийн хэрэгсэл, яаралтай тусламжийн эм, эмнэлгийн хэрэгслийн нөөцийн бэлэн байдлын ханган, 2 сарын нөөц бүрдүүлж, шаардлагатай эм, хувийн хамгаалах хэрэгсэл, урвалж, оношлуур, халдваргүйжүүлэх бодис, эмнэлгийн тоног төхөөрөмжийн нөөцийн судалгаа, тооцоо, төлөвлөлтийг   гарган, Эм эмнэлгийн хэрэгслийн хяналт зохицуулалтын газарт хүргүүлсэн. Одоогийн байдлаар ковидын үед ашиглах орон 88 орын нөөцтэй байгаа бөгөөд улсын төсвийн хөрөнгөөр 2022 онд  аймгийн нэгдсэн эмнэлэгт-2, Алтай, Цэнгэл сумдын Эрүүл мэндийн төвд  улсын төсвийн хөрөнгө оруулалтаар нийт 4 автомашин  олгогдсон. Ковид-19 цар тахлын голомтын болон урьдчилан сэргийлэх халдваргүйжүүлэлтийн ажлыг зохион байгуулан,  Цагаанннуур автозамын хилийн шалган нэвтрүүлэх боомтод  вирусын халдварын тандалт хийж, хилийн боомтоор нэвтэрч буй жолооч нар болон боомтын ажилчид, оршин суугчид нийт 221 хүнээс сорьц дээжлэн хурдавчилсан тестээр шинжилгээ хийж, сорьц дээжлэн аймгийн Нэгдсэн эмнэлгийн молекул биологийн лабораторид илгээн шинжлүүлж, сорьц дээжлэхтэй холбогдон гарсан нийт 35 кг халдвартай хог хаягдлыг журмын дагуу халдваргүйжүүлсэн. Коронавируст халдварын кластер голомт гарсан албан байгууллагуудад голомтын эцсийн болон урьдчилан сэргийлэх халдваргүйжүүлэлтийг 13  удаа нийт 20,575.1 м.кв талбайд хийж гүйцэтгэсэн. </t>
  </si>
  <si>
    <t xml:space="preserve">2022 онд Ногооннуур сумын Эрүүл мэндийн төвийг Халдварт,  яаралтай тусламж , нүүр ам судлалын эмчээр, Булган  сумын эрүүл мэндийн төвд  Эх барих эмэгтэйчүүд , хүүхэд, мэс  засал,  дотор, уламжлалтын эмч , Аймгийн Нэгдсэн эмнэлэг-  хүүхэд-2, Яаралтай тусламж-2, Дүрс оношилгоо-1, Сэргээн засах-1 Гэмтэл-1, Дотор-1,  Сагсай Цэнгэл  сумын ЭМТөв, Мейрим өрхийн Эрүүл мэндийн төвүүдэд тус бүр 1  хүүхэд судлалын эмч,  Буянт сумын ЭМТөвийг дотор, уламжлалтын эмчээр тус тус хангасан. </t>
  </si>
  <si>
    <t>Эрүүл мэндийн салбарын хэмжээнд  Засгийн газрын 2022 оны 107 дугаар тогтоолын хэрэгжилтийг ханган ажиллаж байна. Эрүүл мэндийн байгууллага бүр  ажилтнуудын цалинг тогтоолын дагуу шинэчлэн тогтоосон. Аймгийн нэгдсэн эмнэлэг нь гүйцэтгэлийн санхүүжилттэй уялдуулан    "Эрүүл мэндийн  ажилтны нийгмийн  хамгааллыг дэмжих сар"-ын хүрээнд албан хаагчдын цалинг 15-20%-р нэмэгдүүлсэн.   - Хөдөлмөрийн тухай хуулийн дагуу Эрүүл мэндийн байгууллагууд  Хөдөлмөрийн дотоод журам, хөдөлмөрийн гэрээг шинэчлэн боловсруулан ажилтны нийгмийн баталгааны чиглэлээр тодорхой заалтуудыг тусган  хэргэжилтийг ханган ажиллаж байна. эрүүльмэндийн тухай хуулийн 29.5 дугаар заалтаар  зүйлийн дагуу  171  эмнэлгийн мэргэжилтэнд 800.500.000 төгрөг, 29.2 заалтаар 10  эмнэлгийн мэргэжилтэнд 227.500.000  сая төгрөг олгогдсон.  Эрүүл мэндийн яамнаас ипотекийн авахыг  хүссэн ч урьдчилгаа төлбөр нь хүрэлцэхгүй байгаа  эрүүл мэндийн ажилтнуудын урьдчилгаа төлбөрийн  тодорхой хэсэгт батлан даалт гаргах чиглэлээр судалгаа хийсэн үг судалгаанд 350 гаруй эрүүл мэндийн ажилтан оролцов.  Эрүүл мэндийн байгууллага бүр ажилтнуудаа урьдчилан
сэргийлэх үзлэгт хамруулсан ажилласан  нийт эрүүл мэндийн ажилтнуудын 70 % хамрагдсан. Нэгдсэн эмнэлгийн дэргэдэх ҮЭ-ийн  салбар хорооноос 2021 оны шилдэгээр шалгарсан 19 эрүүл мэндийн ажилтанг Хужирт рашаан сувилалд   амраасан. 
- Хөдөлмөрийн аюулгүй байдал хариуцсан мэргэжилтнүүд байгууллагын албан хаагчдад   хөдөлмөрийн аюулгүй байдлын сургалтыг  жилд 1-2 удаа зохион байгуулж, албан хаагчдыг хөдөлмөр хамгааллын хувцасаар ханган ажилласан.Хөдөө сумдад ажиллаж байгаа зарим эмч нарыг орон нутгаас нь орон байраар ханган ажиллаж байна. Үүнд: Ногооннуур сумын сум дундын эмнэлгийн 1, Цагааннуур тосгоны эрүүл мэндийн төвд 2 эмнэлгийн мэргэжилтэн,  Алтанцөгц сумын 1 багийн бага эмчийг, Буянт, Булган, Улаанхус, Толбо сумын ЭМТөвүүд тус бүр 1 эрүүл  мэндийн ажилтанг  тухайн эрүүл мэндийн харьяанд байгаа эмнэлгийн орон сууцаар хангасан.</t>
  </si>
  <si>
    <t>Япон Улсын Засгийн газрын буцалтгүй тусламжаар Нэгдсэн Үндэстний Байгууллагын Хүүхдийн Сангаар дамжуулан "КОВИД-19 цар тахал болон нийгмийн эрүүл мэндийн онцгой байдлын үеийн чадавхийг бэхжүүлэх" хөтөлбөрийн хүрээнд олгосон 58.169.424 төгрөгийн үнэ бүхий эх, нярайн эмнэлгийн тоног төхөөрөмжийг холбогдох эрүүл мэндийн байгууллагуудад хуваарилсан. Аймгийн Нэгдсэн эмнэлгийн төрөх тасгийн сургалтын өрөөг тохижуулах, эмч, эмнэлгийн мэргэжилтэнд ээлтэй орчин бүрдүүлэх ажлын хүрээнд Орон нутгийн хөгжлийн сангаас 16 төрлийн нийт 19.800.000 төгрөгийн үнэ бүхий тоног төхөөрөмж нийлүүлсэн. Оросын Холбооны Улсын Засгийн газрын санхүүжилт, Дэлхийн эрүүл мэндийн байгууллагын техникийн дэмжлэгтэйгээр Монгол Улсын Засгийн газар, Эрүүл мэндийн яам хамтран хэрэгжүүлж буй "Эмнэлгийн тусламж үйлчилгээний чанарыг сайжруулснаар тогтвортой хөгжлийн зорилтод хүрэх эх, нярай, хүүхдийн эндэгдлийг бууруулах" төслийн хүрээнд Аймгийн Нэгдсэн эмнэлэгт 35 нэр төрлийн 69.540.000 төгрөгийн өртөгтэй  тоног төхөөрөмжийг нийлүүлэн хуваарилсан.</t>
  </si>
  <si>
    <t xml:space="preserve">Аймгийн Засаг даргын 4.6 сая төгрөгийн нөөц хөрөнгөөр тарваган тахлын голомтын эрсдлийг бууруулах шимэгчгүйтгэл, мэрэгчгүйжүүлэлтийн ажлыг Улаанхус, Ногооннуур сумдын нутгийн 4 секторийн 5 цэгт 12000 га талбайг хамруулан зохион байгуулж, нийт жижиг мэрэгчийн 5000, тарваганы 2000 нүхний амсарт хор цацаж, 80 тарвага, 2 зурам олзворлон устгалд оруулсан.  Аймгийн гамшгаас хамгаалах сангаас 6.5 сая төгрөг шийдвэрлэж, тарваган тахлаас урьдчилан сэргийлэх сэрэмжлүүлэх, сурталчилгааны 2000 ширхэг материал хэвлүүлэн тарааж, голомтот бүс нутагт 9 самбар байршуулж, салбар хоорондын байгууллагуудтай хамтран эргүүл пост гаргаж, сургалт сурталчилгааг эрчимжүүлэн ажиллав. Тарваган тахлын байгалийн голомтот хяналтын шинжилгээг 5, 8 дугаар саруудад зохион байгуулан нийт 18.9 сая төгрөг зарцуулж, голомттой талбайн 50%-ийг хянаж голомтын идэвхжилийг тогтоосон. 1. Эзэрлэг-Дөшингийн голомтод Алтай сумын нутаг Улаанхад, Шарговь, Сагсай гол, Буянт сумын  Хөндий сайр, Хагнуур, Сагсай сумын Цөнхог зэрэг 4 секторын 36000га  талбайд голомт хяналтын хайгуул хэлбэрийн шинжилгээ явуулж, мэрэгч амьтан, тэдгээрийн зэм үхдэл, гадны шимэгч нийт 54 материал шинжилж Сагсай сумын Хаг нуур гэдэг газраас олзворлосон 1 тарваганы үхдлээс тарваган тахлын үүсгэгч илрүүлж байгалийн голомт идэвхтэй байгааг тогтоолоо. 
2. Сийлхэмийн нурууны улсын хил дагуух голомтод тарваган тахлын байгалийн голомтын шинжилгээг ОХУ-ын мэргэжилтнүүдтэй хамтран хийж, Улаанхус сумын 144.000 га, Ногооннуур сумын  108.000га, Бугат сумын 45.000га, Цэнгэл сумын 24.000га, нийт  27  бичил голомтын 35 секторийн 321.000га талбайгаас мэрэгч амьтан, тэдгээрийн зэм үхдэл, гадны шимэгч нийт  388 нэгж материалыг цуглуулж, лабораторийн шинжилгээнд хамруулсан. Улаанхус, Цэнгэл, Ногооннуур, Бугат сумдын газар нутгаас 19 тарваган тахлын нян, 24 эерэг сорьц илрүүлж, Сийлхэмийн цурав голомтод халдвартай талбайн хэмжээ 68.000 га, эпизооттой талбай 90.000га байгаа ба мэрэгч амьтдын дунд тарваган тахлын эпизоот эрчимтэй үргэлжлэн явагдаж, тарваган тахлын байгалийн голомт идэвхжин, хүний өвчлөл гарах магадлал маш өндөр байгааг тогтоон урьдчилан сэргийлж ажиллалаа.
</t>
  </si>
  <si>
    <t>Төрийн архивын стандартын байр барих  нийт 1381 м.кв газрын асуудлыг  шийдвэрлүүлж, Барилгын зураг төслийг “ББСМО” ХХК-иар хийлгэж бэлэн болгосон. Улсын төсвийн хөрөнгө  оруулалтаар  2022 онд Баян-Өлгий аймагт  хэрэгжүүлэх төсөл арга хэмжээ, барилга байгууламжийн жагсаалтад аймгийн Төрийн архив, Улсын бүртгэлийн хэлтсийн шинэ байрны санхүүжилтэд нийт 6.2 тэрбум төгрөг тусгагдсанаас  2022 онд  2 тэрбум төгрөгийн санхүүжилт нь шийдвэрлэгдсэн боловч 2022 оны төсвийн тодотголоор хасагдсан байдалтай байна. Иймд аймгийн архивын тасгийг стандартын шаардлага хангасан Төрийн үйлчилгээний цогцолборын төвд нүүлгэн шилжүүлэхээр төлөвлөж, байрны асуудлыг шийдвэрлэсэн.</t>
  </si>
  <si>
    <t xml:space="preserve">Архивын баримтын хадгалалт хамгаалалтыг сайжруулах ажлын хүрээнд  нийт 4 ширхэг нягтруулсан төмөр  шүүгээгээр хангагдсан. Түүнчлэн Архивын тасаг иж бүрэн компьютер, ажлын ширээ, бичиг хэргийн төмөр шүүгээ,  галын хор,  олон үйлдэлт хувилагч машин, сандал, иж бүрэн галын булан, хамгаалалтын бүрхүүлтэй гэрэл, агааржуулагч зэрэг нийт 16.6 сая төгрөгийн төсөвт өртөгтэй тоног төхөөрөмж, бараа эд зүйлээр хангагдсан болно. 
</t>
  </si>
  <si>
    <t xml:space="preserve">Өлгий сумын нутаг дэвсгэрт гэмт хэрэг, зөрчил ихээр үйлдэгддэг 38 цэгт 49 хяналтын камер, 2 км урттай гудамж талбайд 66 ширхэг гэрэлтүүлэг суурилуулах, гудамж талбайд суурилуулсан теле хяналтын системийн тасралтгүй хэвийн үйл ажиллагааг хангах зорилгоор урсгал зардалд шаардагдах төсвийн тооцоо, судалгааг гаргаж аймгийн Иргэдийн Төлөөлөгчдийн Хуралд танилцуулсны үндсэн дээр 2022 онд 10.0 сая төгрөгний санхүүжилтийг шийдвэрлүүлсэн бөгөөд системийн хэвийн үйл ажиллагааг ханган ажиллаж байна. Түүнчлэн тус аймгийн Булган,Толбо сумдын төвд суурилуулсан теле хяналтын системийн өргөтгөлийн ажилд тус  бүр  5.0 сая төгрөг, Цэнгэл, Баяннуур сумын төвд хяналтын камер суурилуулахад тус бүр 5.0 сая, Алтай сум болон Цагааннуур тосгоны төвд хяналтын камер суурилуулахад тус бүр 8.0 сая төгрөг, нийт 31.0 сая төгрөгний санхүүжилт шийдвэрлэгдсэн. 2022 оны 3 дугаар улирлын байдлаар Булган сум төвд шинээр 7 хяналтын камер нэмж суурилуулан 6 байршилд 11 хяналтын камер, Цэнгэл сум шинээр 3 байршилд 7 хяналтын камер тус тус суурилуулан үйл ажиллагаандаа ашиглаж байна. Тайлангийн хугацаанд 52 хяналтын тусламжтайгаар 1204 зөрчил илрүүлсэн бөгөөд өнгөрсөн жилийн мөн үетэй харьцуулахад 128 зөрчил буюу 11.8 хувиар нэмэгдсэн. Энэ нь аймгийн хэмжээнд хяналтын камерийн тоог нэмэгдүүлсэнтэй холбоотой зөрчил илрүүлэлт сайжирч байна. </t>
  </si>
  <si>
    <t xml:space="preserve">Мал хулгайлах гэмт хэргээс урьдчилан сэргийлэх чиглэлээр аймгийн Цагдаагийн газар 2022 онд хийж гүйцэтгэх ажлын 22 заалт бүхий төлөвлөгөөг батлан хэрэгжүүлсэн.   2022 оны 10 дугаар сарын байдлаар  нийт 282 гэмт хэрэг бүртгэгдэж үүнээс 19 буюу 9.5% хувийг малын хулгайн хэрэг эзэлж байна. Бүртгэгдсэн малын хулгайн хэргийг өнгөрсөн жилийн мөн үеийн түвшинтэй харьцуулахад 2 хэргээр буюу 9.5% хувиар буурсан үзүүлэлттэй байна. Илрүүлэлт 78.9 хувьтай байгаа ба үүнийг өнгөрсөн жилийн мөн үеийн түвшинтэй харьцуулахад  28.9 хувиар өссөн байна. </t>
  </si>
  <si>
    <t xml:space="preserve">Шүүхийн шийдвэр гүйцэтгэх газрын цагдан хорих байрны телекамерийг шинэчлэх зорилгоор 10.0 сая  төгрөг шийдвэрлэж,   Шүүхийн шийдвэр гүйцэтгэх Ерөнхий газрын Холбоо, дохиолол, технологийн хэлтсээр дамжуулан орчин үеийн шаардлага хангасан иж бүрэн теле хяналтын камерийг суурилуулсан. Мөн орон нутгийн төсвөөс хэрэг зөрчлөөс урьдчилан сэргийлэх зорилгоор 1.0 сая төгрөг шийдвэрлэсэн. </t>
  </si>
  <si>
    <t>Хилийн зөрчлөөс урьдчилсан сэргийлэх зорилгоор орон нутгийн санхүүжилтээр дроны санхүүжилт болох 5.0 сая төгрөгийг шийдвэрлэсэн.</t>
  </si>
  <si>
    <t xml:space="preserve">"Хуванцаргүй ирээдүйг хүүхдүүдээсээ эхлүүлье" уриан дор 2022 оны 5 дугаар сарын 15-наас эхлэн Эрүүл мэндийн газар, Мэргэжлийн хяналтын газар, Байгаль орчин аялал жуулчлалын газруудтай хамтарч  Өлгий суманд үйл ажиллагаа явуулж байгаа бүх цэцэрлэгийн багш, ажилчид болон хүүхдүүдэд хуванцар савны олон улсын ангиллын тэмдэг, тэмдэглэгээ, эрүүл мэндийн нөлөөлөл, хүнсний зориулалтын савны талаарх сургалт зохион байгуулж  1100 хүнийг хамруулж гарын авлага, материалаар хангасан. Сургалтын үеэр хүүхдүүдийн хооллолтын тухай, цэцэрлэгийн насны хүүхдийн өдөрт авах илчлэгийн тухай дэлгэрэнгүй мэдээлэл олгож, тогооч нарын чадавхыг дээшлүүлсэн.
</t>
  </si>
  <si>
    <t>2021 онд Жижиг, дунд үйлдвэрийн газар, Стандарт, хэмжил зүйн газартай хамтран “Бараа бүтээгдэхүүний чанар стандарт, тохирлын баталгаажуулалтын ач холбогдол” сэдвээр зохион байгуулсан сургалтад тус аймгийн "Ахбидай" ХХК, "Памуккале" ХХК, "Өндөр цэнгэл хайрхан "ХХК-ний төлөөллийг оролцуулав. Сургалтаар Стандартчилал, тохирлын үнэлгээний бодлого, бүтээгдэхүүн тогтолцооны баталгаажуулалт, Хөдөө аж ахуй, газар тариалан, хөнгөн үйлдвэрийн салбарын стандартчилал, Хүнс, нийтийн хоолны стандартчилал, Мод, модон бүтээгдэхүүний стандартчилал, Нийтлэг үйлчилгээний стандартчилал, Стандартчиллын техникийн хороод ба стандарт боловсруулах үе шат, Байгууллагын стандарт боловсруулах, шүүлт хийх журам, Олон улсын стандартыг бүртгүүлэн хэрэглэх тухай, Монгол улсын стандартын мэдээлэл ба сургалт зэрэг сэдвийн хүрээнд салбарын мэргэжилтнүүд мэдээлэл өгсөн болно. 2022 онд Монгол Улсын Ерөнхийлөгчийн ивээл дор зохион байгуулагдаж байгаа Хүнсний хангамж, аюулгүй байдал-хүнс үйлдвэрлэл”  зөвлөгөөнд манай аймгийн хүнсний асуудал хариуцаж буй мэргэжилтнүүд, хүнс үйлдвэрлэгч, худалдагч, нийтийн хоолны салбарын төлөөлөл болох 6 хүнийг оролцуулж, үйлдвэрлэсэн бүтээгдэхүүний сав баглаа боодлыг сайжруулах туршлага судлуулсан.</t>
  </si>
  <si>
    <t xml:space="preserve">2021 онд ЖДҮ хөгжүүлэх сангийн хөнгөлөлттэй зээлд сүүний жижиг үйлдвэр байгуулах төсөл оруулсан 1 аж ахуйн нэгжид  120.0 сая төгрөгийн зээл олгосон. Тус үйлдвэр ашиглалтад орсноор сард  3 тн, жилд 36 тн сүүг үйлдвэрийн аргаар боловсруулах боломж бүрдсэн. Тус аймагт “Жасыл алхап“ хоршоо өдөрт 500 л сүү хүлээн авч 6 төрлийн бүтээгдэхүүн үйлдвэрлэн аймгийн төвийн томоохон худалдааны төвүүдээр дамжуулан дотоодын зах зээлд  нийлүүлэн, борлуулалт хийж байна. 2022 онд "Жупар" ХХК нь ЖДҮХ сангаас сүү боловсруулах үйлдвэр байгуулахаар 120.0 сая төгрөгийн зээл  авсан. Коронавируст халдварын улмаас тус үйлдвэрийн барилга угсралтын ажил  бүрэн ашиглалтад орж чадаагүй. Одоогийн байдлаар түрээсийн байранд үйл ажиллагаа явуулж байгаа бөгөөд сард  500 тн сүүг үйлдвэрийн аргаар боловсруулж чипсэн ааруул, хорхой ааруул, шар тос, сүүг ариутгаж савлан зах зээлд борлуулж байна. Түүнчлэн ЖДҮХСангийн хөнгөлөлттэй зээлийн төсөлд "Өлгий сүү" ХХК-ний сүү үйлдвэрлэлийн чиглэлээр оруулсан 153.650.0 сая төгрөгийн төсөл дэмжигдээд, сүү боловсруулах үйлдвэрийн тоо 1-ээр нэмэгдэж байна. </t>
  </si>
  <si>
    <r>
      <t>2021 онд Гамшгийн үед хэрэглэгдэх хүнсний нөөцийг аймагтаа  бүрдүүлэх, үнийн хөөрөгдлөөс урьдчилан сэргийлэх зорилгоор  “Акбоар“, “Баян Цамбагарав”, ”Цамбагарав Өгөөж“,  ”Айсауле“, “Асгат–Кент“ ХХК-тай гэрээ байгуулж, хүнсний бүтээгдэхүүнүүдийг аймаг, хотоос татан авалт хийх иргэн аж ахуйн нэгжүүдийг teeverzuuch.mn цахим системд бүртгэж, тусгай зөвшөөрлөөр хүнсний бүтээгдэхүүний нөөц бүрдүүлэх ажлыг зохион байгуулсан. "Акбоар"," Азат" ХХК-иуд 220 тн  махыг хаврын нөөцөд бэлтгэн орон нутгийн зах зээлд борлуулсан.</t>
    </r>
    <r>
      <rPr>
        <b/>
        <sz val="11"/>
        <color theme="1"/>
        <rFont val="Arial"/>
        <family val="2"/>
      </rPr>
      <t xml:space="preserve"> 2022 онд</t>
    </r>
    <r>
      <rPr>
        <sz val="11"/>
        <color theme="1"/>
        <rFont val="Arial"/>
        <family val="2"/>
      </rPr>
      <t xml:space="preserve"> Монгол улсын Эрүүл мэндийн сайдын 2017 оны А/74 тоот тушаалаар шинэчлэн батлагдсан “Хүн  амын хоол тэжээлийн физиологийн норм”-оор   аймгийн хүн амын гол нэрийн хүнсний бүтээгдэхүүний хангамж, баланс тэнцлийг тооцож  үзэхэд  хэрэгцээт сүүний 91 хувь, махыг 100 хувь, төмсний 100 хувь, хүнсний ногооны 20.1 хувь, жимс жимсгэний 1.7 хувь, гурилан бүтээгдэхүүний 2.9  хувийг  дотоодын үйлдвэрлэлээр хангаж байна. Аймгийн хэмжээнд хүн амын 2022 оны хаврын улирлын хэрэгцээнд 292 тонн малын махыг бэлтгэн хадгалж, худалдаанд нийлүүлэх гэрээг аймгийн Засаг даргын Тамгын газраас "Акбоар" ХХК, "Азат" ХХК-ний махны үйлдвэрүүдтэй байгуулсан. 2022 оны 3 дугаар сарын 15-ний өдрөөс эхлэн ангилан савласан 1 кг үхрийн махыг 9500 төгрөгөөр, ангилан савласан 1 кг хонины махыг 8500 төгрөгөөр, ангилан савласан 1 кг ямааны махыг 7200 төгрөгөөр тус тус тогтоож аймгийн төвд нийт 2 цэгээр 55 тн мах борлуулсан.   2022-2023 онд аймгийн хэмжээнд 9 мах бэлтгэх үйлдвэр  нийт 1908 тн малын мах бэлтгэхээр төлөвлөсний дагуу нядалгааны ажил хийгдэж байна.</t>
    </r>
  </si>
  <si>
    <t>2021 онд аймагт үйл ажиллагаа явуулж буй хүнсний  үйлдвэр, үйлчилгээ эрхлэгч аж ахуйн нэгж, ахуйн үйлчилгээ эрхлэгчдийн судалгааг гаргасан.  2022 онд аймгийн Татварын хэлтэст бүртгэлтэй 187  хүнсний үйлдвэрлэл эрхэлдэг аж ахуйн нэгж, иргэн, хүнсний  үйлдвэр, үйлчилгээ эрхэлж байгаа ба тэднийг хүнсний нөөц хангамжийн цахим системд холбох ажлыг  зохион байгуулсан болно. Тус цахим системтэй ажиллах заавар, бүтээгдэхүүн бүртгэх аргачлалыг холбогдох мэргэжилтнүүдэд заав. Сумдууд хүнсний нөөцийн мэдээг цахим системд бүрэн оруулж байна. Одоогийн байдлаар хүнсний нөөцийн мэдээг тус системээр дамжуулан авч байна. Монгол Улсын ерөнхийлөгч У.Хүрэлсүхийн санаачилсан“Хүнсний хангамж, аюулгүй байдал” үндэсний хөдөлгөөний нээлтийг аймагт 2022 оны 10 дугаар сарын17-ны өдөр аймагт зохион байгуулав. Уг арга хэмжээнд ХХААХҮЯ-ны төрийн нарийн бичгийн дарга Т.Жамбалцэрэн ,аймгийн Иргэдийн төлөөлөгчдийн хурлын дарга Н.Бейбитхан ,аймгийн Засаг даргын Тамгын газрын дарга Б.Мухамед нар болон аймаг сумын 200 төлөөлөл оролцож “Хүнсний хангамж аюулгүй байдал” Үндэсний хөдөлгөөний хүрээнд аймагт хийх ажлын төлөвлөгөөг хэлэлцүүлэн батлуулан ажиллаж байна.</t>
  </si>
  <si>
    <r>
      <t>2021 онд ХХААХҮЯам, ЖДҮГазраас зохион байгуулсан "Эх оронч худалдан авалт" цахим үзэсгэлэн худалдаанд тус аймгийн 3 жижиг, дунд үйлдвэр эрхлэгч хамрагдаж, бүтээгдэхүүнээ сурталчилсан. Монгол-Японы Эдийн засгийн түншлэлийн хэлэлцээр хэрэгжиж эхэлсний 5 жилийн ойн хүрээнд Монгол Улсын Гадаад харилцааны яам, Хүнс, хөдөө аж ахуй, хөнгөн үйлдвэрийн яам, Жижиг дунд үйлдвэрийн газар, Япон Улс дахь Монгол Улсын Элчин сайдын яам хамтран зохион байгуулж буй "Монгол Японы Цахим Бизнес Форум, Үзэсгэлэн 2021" арга хэмжээнд   тус аймгийн "Кенжедара" ХХК, "Алтайн оймс" ХХК, "Баян булаг Өлгий" нөхөрлөл, "Бест Алтай Экспедишн", "Голден Ийгл тур", "Асылмура" ХХК болон"Казах крафт" ХХК-ууд өөрсдийн үйлдвэрлэсэн бүтээгдэхүүнээ танилцуулж оролцлоо.</t>
    </r>
    <r>
      <rPr>
        <b/>
        <sz val="11"/>
        <color theme="1"/>
        <rFont val="Arial"/>
        <family val="2"/>
      </rPr>
      <t xml:space="preserve"> 2022 онд  </t>
    </r>
    <r>
      <rPr>
        <sz val="11"/>
        <color theme="1"/>
        <rFont val="Arial"/>
        <family val="2"/>
      </rPr>
      <t>аймгийн хэмжээний үзэсгэлэн худалдаа 1, сумдын хэмжээнд 4 үзэсгэлэн худалдааг зохион байгуулж, улсын хэмжээний 2 үзэсгэлэн худалдаанд оролцлоо.  Аймгийн ХХААГазар, аймгийн ЗДТГ, Өлгий сумын ЗДТГ, Хөдөлмөр халамжийн үйлчилгээний газар, Мэргэжлийн сургалт үйлдвэрлэлийн төв, Худалдаа аж үйлдвэрийн танхимын салбар зэрэг байгууллагууд хамтран «Намрын ногоон өдрүүд үндэсний үйлдвэрлэл 2022» үзэсгэлэн худалдааг Өлгий хотын төв талбайд 2 өдөр зохион байгууллаа. Үзэсгэлэн худалдаанд тус аймгийн 13 сумдын 40 орчим газар тариалан эрхлэгчид, мөн сүү, сүүн бүтээгдэхүүн, мах махан бүтээгдэхүүн, модон эдлэл, гар урлал, зөөлөн оёдлын үйлдвэрлэл эрхлэгчид оролцсон. Үзэсгэлэн худалдааны үеэр нийт 5.7 сая төгрөгийн борлуулалт хийгдсэн. Жил бүр уламжлал болгон 10 дугаар сарын 1, 2-ний өдрүүдэд зохион байгуулагддаг Бүргэдийн баярын үеэр гар урлал, бэлэг дурсгалын үзэсгэлэн худалдаа зохион байгуулагдсан ба 40 гаруй жижиг, дунд үйлдвэр эрхлэгч оролцож, 8 гаруй сая төгрөгийн борлуулалт хийгдсэн байна.  Улаанбаатар хотод зохион байгуулагдсан "Намрын ногоон өдрүүд" үзэсгэлэн худалдаанд тус аймгийн 3 аж ахуйн нэгж оролцож, үйлдвэрлэсэн бүтээгдэхүүнээ танилцуулж 2.8 сая төгрөгийн борлуулалт хийлээ. Австралийн Засгийн газраас Улаанбаатар хотод зохион байгуулсан "Хөдөө аж ахуйн салбар дахь эмэгтэйчүүд" арга хэмжээний үеэр орон нутгийн онцлог бүтээгдэхүүнийг танилцуулах үзэсгэлэн худалдаанд оролцлоо.</t>
    </r>
  </si>
  <si>
    <r>
      <t>2021 онд Ахуйн үйлчилгээг хөгжүүлэх үндэсний хөтөлбөр, Хоршоог хөгжүүлэх нийгмийн хэмжээний хөтөлбөрийг батлуулсан.</t>
    </r>
    <r>
      <rPr>
        <b/>
        <sz val="11"/>
        <color theme="1"/>
        <rFont val="Arial"/>
        <family val="2"/>
      </rPr>
      <t xml:space="preserve"> 2022 онд </t>
    </r>
    <r>
      <rPr>
        <sz val="11"/>
        <color theme="1"/>
        <rFont val="Arial"/>
        <family val="2"/>
      </rPr>
      <t xml:space="preserve">Ахуйн үйлчилгээг хөгжүүлэх үндэсний хөтөлбөр, Хоршоог хөгжүүлэх нийгмийн хэмжээний хөтөлбөрийг орон нутагт хэрэгжүүлэх ажлын төлөвлөгөөг 4 жилээр боловсруулж, аймгийн Засаг даргаар батлуулан хэрэгжилтийг хангуулан ажиллаж байна. Энэхүү хөтөлбөрийн хүрээнд: Ахуйн үйлчилгээ, хоршоодын салбарт ажиллаж байгаа иргэдийг чадавхижуулах сургалт 2 удаа,  Хоршоодын туршлага судлах арга хэмжээ 2 удаа,  Ур чадварын тэмцээн 4 удаа зохион байгуулж 100 жилийн ойн арга хэмжээний төлөвлөгөө батлуулан хэрэгжилтийг бүрэн хангаж ажилласан.  " Шинэ хөдөө-Баян-Өлгий " дэд хөтөлбөр боловсруулан батлуулж, орон нутгийн нөөц боломжинд тулгуурласан ХАА-н гаралтай түүхий эдийг боловсруулах үйлдвэр байгуулах зорилт дэвшүүлсэн. Энэ онд  Дэлүүн сумд Бяслагны үйлдвэр, Улаанхус, Өлгий сумдад арьс ширний анхан шатны боловсруулалт хийх үйлдвэр, Улаанхус сумд ноос боловсруулах, эсгий үйлдвэрлэх үйлдвэрүүд  шинээр байгуулагдан үйл ажиллагаагаа эхлүүлсэн.                                                                                            </t>
    </r>
  </si>
  <si>
    <r>
      <t>2021 онд Алтанцөгц сумын Цонжийн хөдөөд "Өлгий-Агро" ХХК 100 га, иргэд 656 га талбайд малын тэжээл тариалсан ба 1517 тн тэжээл хурааж авсан. 2022 онд  тус аймгийн хэмжээнд 757 га талбайд малын тэжээл болох царгас, ногоон тэжээл, тэжээлийн олон наст ургамал тариалж 1686.0  тн тэжээл хурааж авсан. "Өлгий Агро" ХХК нь энэ жил 110 га газарт малын тэжээл тариалж, 200 тн ургац хураан авсан.                        Хөдөө аж ахуйн салбарын 2022-2023 оны өвөлжилт, хаваржилтын бэлтгэл ажлыг хангах тухай Засгийн газрын 277 дугаар тогтоол, Монгол Улсын Ерөнхий сайдын 09 дүгээр албан даалгаврыг хэрэгжүүлэх зорилгоор аймгийн Засаг даргын А/550 захирамж гарган  малчдын түвшинд 62600 тн өвс, 7700 тн гар тэжээл болон сумын аюулгүй нөөцөд сум бүр 50 тн өвс, 30 тн тэжээл, аймгийн нөөцөд 100 тн өвс, 35 тн тэжээл бүрдүүлэх төлөвлөгөө гаргаж, сумдын Засаг дарга нарт үүрэг чиглэл өгсөн.  Аймгийн аюулгүйн нөөцөд 145 тн өвс, 100 тн тэжээл бэлтгэн нөөцөлсөн ба  ОНХСангаас 200.0 сая төгрөгийг өвс, тэжээлийн нөөц бүрдүүлэхээр шийдвэрлэж  нэмж 100 тн тэжээл, 170 тн өвс авахаар тендер зарласан болно. Сумдын өвс тэжээлийн аюулгүйн нөөцийн хувьд Алтай сум 40 тн өвс, 6,0 тн тэжээл, Алтанцөгц сум 10 тн өвс,15 тн тэжээл, Бугат сум 30 тн өвс, Буянт сум 18 тн өвс, Булган сум 50 тн өвс, 23 тн тэжээл, Дэлүүн сум 30 тн өвс, 25 тн тэжээл, Сагсай сум 35 тн өвс, 25 тн тэжээл,Толбо сум 35 тн өвс, 25 тн тэжээл, Цэнгэл сум 50 тн өвс, 30 тн тэжээл, Ногооннуур сум 25 тн өвс, 16 тн тэжээл, Улаанхус сум 15 тн өвс, 20 тн тэжээл, Цагааннуур тосгон 30,0 тн өвс тус тус бэлтгэн нөөцөлсөн байна. Өлгий сум аюулгүйн нөөц бүдүүлээгүй байна.</t>
    </r>
    <r>
      <rPr>
        <b/>
        <sz val="11"/>
        <color theme="1"/>
        <rFont val="Arial"/>
        <family val="2"/>
      </rPr>
      <t xml:space="preserve"> </t>
    </r>
    <r>
      <rPr>
        <sz val="11"/>
        <color theme="1"/>
        <rFont val="Arial"/>
        <family val="2"/>
      </rPr>
      <t>Аймаг 135 тн нөөц бүрдүүлэхээс 515 тн нөөц бүрдүүлж биелэлт</t>
    </r>
    <r>
      <rPr>
        <b/>
        <sz val="11"/>
        <color theme="1"/>
        <rFont val="Arial"/>
        <family val="2"/>
      </rPr>
      <t xml:space="preserve"> </t>
    </r>
    <r>
      <rPr>
        <sz val="11"/>
        <color theme="1"/>
        <rFont val="Arial"/>
        <family val="2"/>
      </rPr>
      <t>381,4%-тай, сумууд 1055 тн нөөц бүрдүүлэхээс 583 тн нөөц бүрдүүлж биелэлт 55,2%-тай, аймгийн нийт дүнгээр  1190 тн өвс, тэжээлийн нөөц бүрдүүлэхээс 1098 тн нөөц бүрдүүлж биелэлт 92,2%-тай байна. Малчид 54547 тн байгалийн хадлан, 9182,0 тн гар тэжээл, 4734,1 тн хужир шүү тус тус бэлтгэн нөөцөлсөн. Хадлан  бэлтгэлийн  төлөвлөгөө  94,4%, гар тэжээл бэлтгэлийн төлөвлөгөө 119.2%, хужир шүү бэлтгэлийн төлөвлөгөө 78.5%-тай  байна.</t>
    </r>
  </si>
  <si>
    <t xml:space="preserve"> 2022 онд аймгийн хэмжээний бэлчээрт мониторинг хийж, бэлчээрийн ургац дунджаар 0,9 цн/га гэж тогтоосон. Зуншлагын байдал нийт нутгийн 20 орчим хувьд хэвийн, 80 гаруй хувьд дунд зэргийн буюу гандуу зуншлагатай байсан.  Аймгийн нийт нутгийн бэлчээрийн даацыг тооцоолж гаргасан дүнгээс үзвэл нийт нутгийн: 4 % нь 0-50,0 хувь (бэлчээрийн нөөцтэй)  6% нь 50,1-100,0 хувь (бэлчээр хүрэлцээтэй), 30% нь 100,1-300,0 хувь (даац 1-3 дахин хэтэрсэн), 15% нь 300,1-500,0 хувь (даац 3-5 дахин хэтэрсэн), 45% нь 500,1 хувиас их (даац олон дахин хэтэрсэн) байдалтай гарсан. Өөрөөр хэлбэл аймгийн дүнгээр нийт нутгийн 10 орчим хувьд мал өвөлжилт, хаваржилт хэвийн байх боломжтой. Харин нутгийн 30 хувь нь 1-3 дахин хэтэрсэн, 60 гаруй хувьд бэлчээрийн даац 3-аас дээш олон дахин хэтэрч гарсан. Сум, багийн дүнгээр авч үзвэл: Алтанцөгц сумын нийт нутаг, Алтай сумын Хар нуур,Улаан хад, Ногооннуур сумын Цагааннуур, Бахлаг, Ховд, Дэлүүн сумын 5 дугаар баг, Цэнгэл сумын 8 дугаар баг Хиагт,Толбо сумын 1,5 дугаар баг, Баяннуур сумын Цагаан хөшөө, Хавтгай хашаа, Баясгалангийн тал, Нуурын хөвөө, Булган сумын Хужирт, Сөнхөл, Улаанхус, Сагсай сумын Хол-агаш, Цагаан асгат, Хар чулуут, Бугат сумдын ихэнх нутаг бэлчээрийн даац олон дахин хэтэрч гарсан тул мал өвөлжилт, хаваржилтын нөхцөл хүндрэх төлөвтэй байна. Ногооннуур сумын Ховд багийн хойд хэсэг, Баяннуур сумын Цагаан арал, Алтай сумын Бор бургас, Дэлүүн сумын 10,4,8 дугаар багууд Цэнгэл сумын 7 дугаар баг Долоон гатлага, Сагсай сумын Бөхөн ямаат, Булган сумын Булган, Жаргалант багуудын нутгаар бэлчээрийн даац 3-5 дахин хэтэрсэн, Цэнгэл сумын Шар говь,Загаст нуур, Цагаан түнгэ, Могойт, Бор бургас, Уст тохой , Алтай сумын Бардам, Чихэртэй, Улаанхус сумын Жалпак, Хөххөтөл, Билүү, Ногооннуур сумын Асгатын өмнөд хэсэг, Улаан чулуу, Бугат сумын Улаан толгой, Сагсай сумын Уужим, Толбо сумын 2,3,4,6 дугаар багууд Сагсай сумын Хол-агаш, Цагаан асгат, Хар чулуу, Уужим, Дэлүүн сумын 1,2,9,7 дугаар багуудын нутгаар бэлчээрийн даац 1-3 дахин хэтэрч гарсан. Түүнчлэн Улаанхус сумын Хөх-адар, Хулжаа, Согоог багуудын нутгаар бэлчээрийн даац 20 хувийн нөөцтэй гарсан бол Улаанхус сумын Баянзүрх, Даян, Дэлүүн сумын 6 дугаар баг, Булган сумын Улаагчин, Сайхан багуудын нутгаар бэлчээр бага зэргийн хүрэлцээтэй гарсан. 
</t>
  </si>
  <si>
    <r>
      <t xml:space="preserve">2021 онд аймгийн Засаг даргын А/646 тоот захирамж болон ХХААХҮЯамнаас өгсөн чиглэлийн дагуу Толбо, Цэнгэл сумдад  7000 га-д царцаатай тэмцэх ажлыг зохион байгуулсан. </t>
    </r>
    <r>
      <rPr>
        <b/>
        <sz val="11"/>
        <color theme="1"/>
        <rFont val="Arial"/>
        <family val="2"/>
      </rPr>
      <t>2022</t>
    </r>
    <r>
      <rPr>
        <sz val="11"/>
        <color theme="1"/>
        <rFont val="Arial"/>
        <family val="2"/>
      </rPr>
      <t xml:space="preserve">  онд тус аймгийн нутаг дэвсгэрт 20000 га талбайд 150.0 сая төгрөгөөр бэлчээрийн хөнөөлт царцаатай тэмцэх ажил хийгдэхээр ХХААХҮЯамнаас хөрөнгө шийдвэрлэгдсэн  боловч, УХЭШХ-ээс 6 дугаар сард тус аймгийн 9 сумын нутагт хийсэн судалгаагаар царцааны тархалт тэмцэх хэмжээнээс бага гарсан тул хасагдсан болно. Сумдаас царцааны тархалтын судалгааг мэргэжлийн байгууллагаар дахин хийлгэж өгөх тухай ирүүлсэн хүсэлтийг  аймгийн Засаг даргын албан бичгээр УИХ-ын гишүүдэд уламжилсан болно.</t>
    </r>
  </si>
  <si>
    <r>
      <t xml:space="preserve">2021 онд Засаг даргын нөөц хөрөнгөөс 1.0 сая төгрөг гаргаж Дарханы үрийн станцад Керей үүлдрийн 2 хуц, Уулын бор үүлдрийн 2 ухныг хүргүүлсэн. </t>
    </r>
    <r>
      <rPr>
        <b/>
        <sz val="11"/>
        <color theme="1"/>
        <rFont val="Arial"/>
        <family val="2"/>
      </rPr>
      <t>2022 онд</t>
    </r>
    <r>
      <rPr>
        <sz val="11"/>
        <color theme="1"/>
        <rFont val="Arial"/>
        <family val="2"/>
      </rPr>
      <t xml:space="preserve"> "Керей" үүлдрийн цөм сүргээс 186  толгой өсвөр хуц, "Уулын бор" үүлдрийн цөм сүргээс 120 толгой өсвөр ухна бойжуулан борлуулж, сүрэг сэлбэх ажил хийгдсэн. Түүнчлэн Сэлэнгэ аймгийн аж ахуйн нэгжүүдийн ирүүлсэн захиалгын дагуу Толбо сумын "Керей"  үүлдрийн цөм сүргээс 110 толгой өсвөр хуц  бойжуулан борлуулсан. Аймгийн хэмжээнд дутагдах 212 толгой өсвөр хээлтүүлэгчийг шинээр үржилд зориулан цөм сүргүүдээс сонгон тавьсан.</t>
    </r>
  </si>
  <si>
    <r>
      <t>2021 онд өндөр ашиг шимт малаар сайжруулсан эрлийз үхэр 1582 толгой , цэвэр, эрлийз үүлдрийн үхэр 710 толгой тооллуулсан.</t>
    </r>
    <r>
      <rPr>
        <b/>
        <sz val="11"/>
        <color theme="1"/>
        <rFont val="Arial"/>
        <family val="2"/>
      </rPr>
      <t xml:space="preserve"> 2022 онд</t>
    </r>
    <r>
      <rPr>
        <sz val="11"/>
        <color theme="1"/>
        <rFont val="Arial"/>
        <family val="2"/>
      </rPr>
      <t xml:space="preserve"> арвин ашиг шимт малыг нутагшуулан, ашиг шимээр давуу эрлийз малыг бий болгох замаар сүү болон махны үхрийн тоо, толгойг өсгөж, сүрэгт эзлэх хувь хэмжээг нэмэгдүүлэхэд чиглэгдсэн  арга хэмжээг авч ажиллаж байна. Үүний үр дүнд  Өлгий суманд 15 жижиг фермер, 20-иос дээш үнээтэй 10 фермер, гүүний 7, тахианы 1 аж ахуй, ингэний 4 фермерийн аж ахуй тус тус үйл ажиллагаагаа явуулж байгаа. Эдгээр фермерийн аж ахуйн нэгж болон иргэд зах зээлд жилд 4 953.8 мянган литр сүүг нийлүүлсэн. Өндөр ашиг шимт малаар сайжруулсан эрлийз үхрийн тоо 1795 толгойд, цэвэр, эрлийз үүлдрийн үхэр 912 толгойд хүрч өнгөрсөн оныхоос 415 толгойгоор буюу 18.1%-иар нэмэгдсэн болно. </t>
    </r>
  </si>
  <si>
    <t>2021 онд аймгийн хэмжээнд 63902 өрхийн  945500 кг хонины ноос, 3300кг  тэмээний  ноосыг  үндэсний үйлдвэрт тушааж 1.415.200.000 төгрөгний урамшуулалд хамруулахаар материалыг явуулсан.  Одоогийн байдлаар 50%-ийн урамшуулал авсан. Овог нэр, регистр нь зөрүүтэй 2454 малчны материалд залруулга хийж ХХААХҮЯ-д хүргүүлсэн. 2022 оноос Нэмэгдсэн өртгийн албан татварын тухай хуулийн 14.1.4 дэх заалтын дагуу үндэсний үйлдвэрүүд нь малчин, мал бүхий этгээдээс хонь, тэмээний ноос худалдан авахдаа иргэний цахим үнэмлэхийн QR кодын бүртгэлээр и-баримт үүсгэх бөгөөд тухайн малчин, мал бүхий этгээд үйлдвэрийн үүсгэсэн и-баримтыг баталгаажуулснаар  ноосны урамшуулалд хамрагдах боломжтой болсон.</t>
  </si>
  <si>
    <r>
      <t xml:space="preserve">2021 онд сумын ЗДТГазар болон Мал үржүүлэг технологийн ажил үйлчилгээний нэгжүүд гурвалсан гэрээ байгуулан 4 сумын /Алтанцөгц, Дэлүүн, Сагсай, Цэнгэл/ 1683 толгой хуц, 1650 толгой ухна мөн  Дэлүүн сумаас 1500  толгой, Сагсай сумаас 1800 толгой, Цэнгэл сумаас 2000 толгой малыг үзлэг ангилалтад хамааруулж, ээмэгжүүлэн бүртгэлжүүлэхэд нийт 7.8 сая төгрөг зарцуулсан. </t>
    </r>
    <r>
      <rPr>
        <b/>
        <sz val="11"/>
        <color theme="1"/>
        <rFont val="Arial"/>
        <family val="2"/>
      </rPr>
      <t>2022 онд</t>
    </r>
    <r>
      <rPr>
        <sz val="11"/>
        <color theme="1"/>
        <rFont val="Arial"/>
        <family val="2"/>
      </rPr>
      <t xml:space="preserve"> өссөн дүнгээр 111578 үхэр, 347100 толгой хонь, 232700 толгой ямаанд, бүгд 691378 толгой малд ээмэгжүүлэлт хийсэн. Эдгээрээс 321942 толгой малыг мэдээллийн санд оруулсан. Аймгийн Засаг даргын 2022 оны 05 дугаар сарын 05-ны өдрийн А/315 тоот захирамжаар мал сүрэгт ангилалт хийх мэргэжлийн багийг томилж , ангилалтыг 05 дугаар сарын 15-аас 09 дүгээр сарын 15-ны хооронд зохион байгуулав. Уг захирамжийн дагуу 9 дүгээр сард 15291 толгой малыг үзлэг ангилалтад хамруулж, 5250 толгой малаар цөм сүрэг байгуулж, ээмэгжүүлэн бүртгэлжүүлсэн. Тус онд 15880 толгой бог малын хээлтүүлэгчийг нийлүүлгийн бус үед үндсэн сууриас ялган мал эмнэлгийн үзлэгт хамруулж, үржлийн стандарт хангасан 15086 хээлтүүлэгчийг ээмэгжүүлэн 100 хувь бүртгэлжүүлсэн .</t>
    </r>
  </si>
  <si>
    <r>
      <t xml:space="preserve">2021 онд "Өлгий агро" тэжээлийн үйлдвэрт хөдөө аж ахуйг дэмжих сангаас 50%-ийн хөнгөлөлттэй үнээр 100.0 сая төгрөгийн өртөгтэй усалгааны тоног төхөөрөмж олгосон. Тус компани  110 га-д малын тэжээл тариалж 151.7  тн малын тэжээл хураан авсан  байна. Азийн хөгжлийн банкны санхүүжилтээр "Усалгаатай хүнсний ногоо" төсөл хэрэгжиж байгаа ба  уг төслийн хүрээнд тус аймгийн  Баяннуур суманд  165 га, Сагсай суманд  400 га талбай  нийт 565 га талбайд  хүнсний ногоо болон малын тэжээл тариалахаар төлөвлөж байна. </t>
    </r>
    <r>
      <rPr>
        <b/>
        <sz val="11"/>
        <color theme="1"/>
        <rFont val="Arial"/>
        <family val="2"/>
      </rPr>
      <t xml:space="preserve">2022 онд </t>
    </r>
    <r>
      <rPr>
        <sz val="11"/>
        <color theme="1"/>
        <rFont val="Arial"/>
        <family val="2"/>
      </rPr>
      <t xml:space="preserve"> аймгийн хэмжээнд 757 га-д малын тэжээл тариалж 1627 тн тэжээл хурааж авахаар төлөвлөгөө өгөгдөж, 757 га-д  царгас, ногоон тэжээл, тэжээлийн олон наст ургамал тариалж  1686,0  тн тэжээл хурааж авсан. Төлөвлөгөөний биелэлт 103,6%-тай. ЖДҮХСангийн хөнгөлөлттэй зээлд газар тариалангийн чиглэлээр үйл ажиллагаа явуулдаг "Нур лар" ХХК хамрагдаж 97.2 сая төгрөгийн зээл олгосон.  </t>
    </r>
  </si>
  <si>
    <r>
      <t>2021 онд Толбо суманд ОНХСангаас 24.0 сая төгрөг хуваарилж мал угаах  3 суурин ванн барьж байгуулсан бол</t>
    </r>
    <r>
      <rPr>
        <b/>
        <sz val="11"/>
        <color theme="1"/>
        <rFont val="Arial"/>
        <family val="2"/>
      </rPr>
      <t xml:space="preserve"> 2022 онд</t>
    </r>
    <r>
      <rPr>
        <sz val="11"/>
        <color theme="1"/>
        <rFont val="Arial"/>
        <family val="2"/>
      </rPr>
      <t xml:space="preserve"> Ногооннуур сум 15.6 сая төгрөгөөр явуулын нэг ванн барьж, 2.0 сая төгрөгөөр нэг ванн засварласан. Цэнгэл сумын Харгантад 20.0 сая төгрөгөөр шинээр мал угаах 1 ванн барьсан, Алтай сум нэг суурин ванныг 1.0 сая төгрөгөөр засварлаж, Бугат сум ОНХС-аас 12.5 сая төгрөг шийдвэрлэж Хатуу багт  мал угаах суурин 1 ванн барьсан бол Сагсай сум ОНХС-ийн санхүүжилтээр 13.5 сая төгрөгөөр 1 мянган толгой бог малын зөөврийн төмөр хашаа хийгдсэн болно.  
</t>
    </r>
  </si>
  <si>
    <t xml:space="preserve">2021 онд "Зергер интернешнл" ХХК нь Иран улсад 140 тн хонины мах экспортод гаргасан. 2021 онд Булган, Дэлүүн, 2022 онд Алтанцөгц, Баяннуур суманд малын гоц халдварт шүлхий өвчин гарсантай холбогдуулан Бугат, Баяннуур, Алтанцөгц сумын  195186 толгой бог мал, 20149 толгой үхрийг яаралтай вакцинжуулалтад хамруулсан. Шүлхий өвчнөөс сэргийлэх арга хэмжээнд хавар 171016 толгой үхэр, намар 251000 толгой үхрийг тус тус хамруулсан. Энэ оны 8 дугаар сараас  өвчин нэмэгдэж гараагүй  тул  "Азат" ХХК нь  300 тн адууны шулсан махыг Казакстан Улсад, 120 тн ямааны жумалсан махыг Хятад улсад, 20 тн үхрийн махыг Узбекстан улсад ,"Угур" ХХК 60 тн ямааны жумалсан махыг Хятад улсад, "Зергер интернейшнл" ХХКомпани Иран улсад 100 тн хонины мах тус тус экспортлосон болно .
</t>
  </si>
  <si>
    <r>
      <t xml:space="preserve">2021 онд шүлхий өвчин гарсан Булган, Дэлүүн сумдын Мал эмнэлгийн тасаг болон малын эмч нарыг аймгийн Мал эмнэлгийн газраас нийт   8.0 сая төгрөгний, </t>
    </r>
    <r>
      <rPr>
        <b/>
        <sz val="11"/>
        <color theme="1"/>
        <rFont val="Arial"/>
        <family val="2"/>
      </rPr>
      <t>2022 онд</t>
    </r>
    <r>
      <rPr>
        <sz val="11"/>
        <color theme="1"/>
        <rFont val="Arial"/>
        <family val="2"/>
      </rPr>
      <t xml:space="preserve"> Алтанцөгц, Баяннуур, Бугат  сумдын Мал эмнэлгийн тасаг болон малын эмч нарыг 5.5 сая төгрөгийн ариутгалын бодис болон ариутгалын  багаж хэрэгслээр хангасан. Бугат сумын ОНХС-аас ариутгал халдваргүйжүүлэлтийн мотопомп 1.5 сая төгрөгөөр, Сагсай сумын ОНХС-аас мотопомп, мотор, Улаанхус Сумын ЗДТГазраас малын  тоо толгойн албан татвараас 5.0 сая төгрөг хуваарилан өгч  мананцаруулагч  автомакс 8 ширхэг, цахилгаан автомакс 10 ширхэгийг  харьяа Мал эмнэлгийн тасагтаа  олгосон болно. </t>
    </r>
  </si>
  <si>
    <r>
      <t xml:space="preserve">Тус аймгийн Буянт сумын нутаг дэвсгэрт “Шар нуруу” нэртэй талбайд “АБЗЗО” ХХК MV-83000023, Бугат сумын нутаг дэвсгэрт “Бугын тал” нэртэй  талбайд “Таукен металсс” ХХК MV-83000028, Ногооннуур сумын нутаг дэвсгэрт “Тавалтайн ам” нэртэй  талбайд “Металлкен” ХХК MV-83000031,  Толбо сумын нутаг дэвсгэрт “Ахтомпах” нэртэй талбайд “Толбожай” ХХК MV-83000035,  Цэнгэл сумын нутаг дэвсгэрт “Цагаан гол” нэртэй талбайд “Цэнгэл тоосго” ХХК MV-83000036   дугаартай түгээмэл тархацтай ашигт малтмалын тусгай зөвшөөрөлтэйгээр ашиглалтын үйл ажиллагааг хэвийн явуулж байна.
2022 онд Түгээмэл тархацтай ашигт малтмалын тусгай зөвшөөрөл хүссэн хайгуулын 7, ашиглалтын 1  аж ахуйн нэгжийн өргөдлийг хүлээн авч, бүртгэн Ашигт малтмал, газрын тосны газарт хүргүүлэн холбогдох дүгнэлтийг гаргуулсан. Түүнчлэн 5 аж ахуйн нэгжийн өргөдөлд хуулийн хүрээнд татгалзсан хариу өгч, 1 аж ахуйн нэгжид хайгуулын, 1 аж ахуйн нэгжид ашиглалтын тусгай зөвшөөрөл олгосон. </t>
    </r>
    <r>
      <rPr>
        <sz val="11"/>
        <rFont val="Arial"/>
        <family val="2"/>
      </rPr>
      <t xml:space="preserve">"Таукен металсс" ХХК, "Жол" ХК-ийн үйл ажиллагаанд төлөвлөгөөт бус хяналт шалгалт хийж хяналтын хуудсаар эрсдлийг үнэлж, мэргэжлийн арга зүйн зөвлөгөө өгч ажилласан  </t>
    </r>
  </si>
  <si>
    <t xml:space="preserve">Аймгийн ИТХ-ын 2022 оны 03 дугаар сарын 28-ны өдрийн 66 дугаар тогтоолоор Гэр бүлийн хөгжлийг дэмжих аймгийн дэд хөтөлбөрийг батлуулан, хэрэгжүүлж байна. 2022-2024 онд хэрэгжүүлэх тус хөтөлбөрт нийт 45 сая төгрөгийг тусгасан.  Хөтөлбөрийн хүрээнд нийт 2 төрлийн аян, 8 төрлийн сургалт, 2 төрлийн тв нэвтрүүлэг, 1  төрлийн радио нэвтрүүлэг, 4 төрлийн нөлөөллийн үйл ажиллагааг зохион явуулж, 2 төрлийн зөвлөмж, 6 төрлийн шторк, 8 төрлийн видео хичээл, 32 төрлийн постер   боловсруулан хүргүүлсэн байна. 2022 оны байдлаар дэд хөтөлбөрийг хэрэгжүүлэхэд 6 сая төгрөгийг төсөвт тусгаж шийдвэрлэсэн. Хөтөлбөрийн хүрээнд   "Гэр бүлийн үнэ цэнэ", "Аз жаргалтай гэр бүл" 2 төрлийн аяныг  зохион байгуулсан. "Гэр бүлийн үнэ цэнэ" нөлөөллийн  аяны хүрээнд  төрийн болон төрийн  бус байгууллага, аж ахуйн нэгжүүдийг  нэгдэхийг уриалж,  аяны хүрээнд байгууллагын ажилтан, албан хаагчдын гэр бүлийг дэмжих, хөгжүүлэх үйл ажиллагаа зохион явуулахыг чиглэл болгосны дагуу нийт 18 байгууллага аянд нэгдэж,  716 хүн хамрагдсан байна. "Аз жаргалтай гэр бүл" аяныг "АЗ ЖАРГАЛТАЙ ГЭР БҮЛИЙН ТӨЛӨӨ-АРХИНААС ТАТГАЛЗЪЯ” уриатай зохион байгуулж, аяны хүрээнд насанд хүрэгчдийн  дунд “Архигүй –Аз жаргалтай гэр бүл” нийтлэлийн уралдаан, “Архины хор уршиг” сэдвийн хүрээнд  1 удаагийн сургалт зохион байгуулж, 5 төрлийн постер бүхий мэдээллийг байгууллагын веб сайт болон пейж хуудсаар дамжуулан   6890 хүнд түгээсэн байна. Аянд идэвх, санаачлагатай оролцсон 5 байгууллагыг шалгаруулж, шагнаж урамшуулсан. “Гэр бүлийн үнэ цэнэ” сэдвээр орон нутгийн хэмжээнд цахимаар болон танхимаар гэр бүлийн боловсрол олгох сургалтыг зохион байгуулсан. Энэхүү сургалтад нийт 1551 иргэн хамрагдсан. Ингэснээр төрийн болон төрийн бус байгууллага, иргэдийн хамтын ажиллагаа сайжирч, гэр бүлийн боловсрол, харилцаа, хүчирхийллээс урьдчилан сэргийлэх, хорт зуршлаас татгалзах  талаар иргэдийн ойлголт, мэдээлэл нэмэгдсэн. 
 </t>
  </si>
  <si>
    <t xml:space="preserve">Аймгийн Иргэдийн төлөөлөгчдийн хурлын 2022 оны 65 дугаар тогтоолоор “Англи хэлтэй Өлгийчүүд” хөтөлбөр"-ийг батлуулан, хэрэгжилтийг зохион байгуулан ажиллаж байна.  Тус хөтөлбөрийг хэрэгжүүлэх ажлын хүрээнд аймагт Англи хэлний сургалт явуулдаг Новалингуа болон Англи хэлний сургалтын төвтэй хамтран ажиллах гэрээ байгуулан ажилласан. Гэрээний үндсэн дээр Новалингуа сургалтын төвд Англи хэл сурах хүсэл сонирхолтой залуучуудад Англи хэлний сургалтыг 2 сарын хугацаатайгаар зохион байгуулсан Тус сургалтын төвд хамрагдсан 20 залуучуудын 16 нь Англи хэлийг анхлан суралцагч байсан бол 3 нь дунд шатнаас, 1 нь гүнзгий шатны суралцагч байна.  Алтай академи сургалтын төвтэй ЭЕШ-д бэлдэх Англи хэлний сургалтыг зохион явуулж, зорилтот бүлгийн 20 сурагчийг хамруулсан бол ГБХЗХГ-ын дэргэд Залуучуудын хөгжлийн төвөөс өсвөр үе залуучуудын хэлний мэдлэгийг дээшлүүлэх зорилгоор Англи хэлний ярианы клуб шинээр нээж, Англи хэлний ментор, Гадаад хэлний зөвлөх багийн гишүүн, багштай хамтран сургалт зохион байгуулж байна. Сургалт нийт 16 цагийн багц хичээлийн хүрээнд явагдсан бөгөөд сонгон шалгаруулалтаас тэнцсэн 32  өсвөр үе залуучууд хамрагдсан.Алтай академи сургалтын төвтэй хамтран Англи хэлээ сайжруулж, унших дадалтай болгох зорилгоор зохион байгуулдаг Lingors Англи хэлний уншлагын марафонд аймгаас энэ жил анх  40 хүүхдийг хамруулсан. 40 хүүхэд 1 сарын хугацаатайгаар марафонд хамрагдаж,1 сурагч улсын хэмжээнд 2-р байр, 1 сурагч 8-р байр тус тус эзэлсэн амжилт гаргалаа.   Дээрх үйл ажиллагааг зохион байгуулахад аймгийн Засаг даргын А/810 тоот захирамж гарч, 8.0 сая төгрөг зарцуулагдсан байна. </t>
  </si>
  <si>
    <t xml:space="preserve">Хүүхэд, өсвөр үеийнхэнд үндэсний урлагийн их өв соёлыг түгээн дэлгэрүүлэх, эзэмшүүлэх, өвлүүлэх, сурталчлах, тэдний авьяас чадварыг нээн хөгжүүлэх зорилгын хүрээнд аймгийн уран бүтээлч хүүхдүүдийн урлагийн наадмыг аймгийн Засаг даргын тамгын газартай хамтран зохион байгууллаа. 
Урлагийн их наадам нь аймгийн хэмжээний Ерөнхий боловсролын сургуулийн бага, дунд, ахлах ангийн сурагчдын дунд дуу, бүжиг, хөгжмийн төрлөөр зохион байгуулагдсан. 
Уг арга хэмжээнд аймгийн хэмжээний 12 сургуулийн 386 хүүхэд хамрагдсан.
Дуу, бүжиг, хөгжмийн төрөл тус бүрээс гоцлол болон хамтлаг номинациар нийт 54 байрыг эзлүүлж, шагнан урамшуулав.
Мөн эхний байр эзэлсэн шилдэг хүүхдүүдийн урлагийн тоглолтыг зохион байгуулж, видео бичлэг хийлгэж олон нийтэд түгээн дэлгэрүүлэх ажлыг зохион байгуулав.
 </t>
  </si>
  <si>
    <t xml:space="preserve">Сургууль, цэцэрлэгийн орчныг хөгжлийн бэрхшээлтэй хүүхдийн хэрэгцээнд тулгуурлан засах ажлын хүрээнд тус газрын Хүүхдийн эрхийн улсын байцаагчийн зөвлөмжийг аймгийн хэмжээний 45 сургууль, 50 цэцэрлэгт хүргүүлж, биелэлтийг хангуулан аажиллаж байна. Үүний үр дүнд 6 сургууль, 16 цэцэрлэг орчноо хөгжлийн бэрхшээлтэй хүүхдүүдийн хэрэгцээнд тулгуурлан шат, ариун цэврийн өрөө зэргээ засаж сайжруулсан байна. Мөн Хөгжлийн бэрхшээлтэй эцэг эхийн холбоотой хамтран хөгжлийн бэрхшээлтэй эцэг эхчүүдэд мэдээлэл зөвлөгөө өгөх сургалтыг 1 удаа зохион байгуулж,  хөгжлийн бэрхшээлтэй хүүхэдтэй 62 эцэг эх хамрагдсан. Хөгжлийн бэрхшээлтэй хүүхдийн боловсрол, нийгэм, эрүүл, мэндийн комисс нь Алтай сумд ажилласан ба тухайн үед 25  эцэг эхийг сургалтад хамруулж, зөвлөгөө мэдээлэл өгсөн.  </t>
  </si>
  <si>
    <t xml:space="preserve">Хамтарсан багийн үйл ажиллагааг эрчимжүүлэх зорилгоор Хамтарсан багийн гишүүдийг чадавхжуулах, арга зүйгээр хангах сургалт, нөлөөллийн үйл ажиллагааг танхимаар 3 удаа, цахимаар 2 удаа зохион байгуулсан байна. Үүнд хүүхэд хамгааллын болон гэр бүлийн хөгжил, хамгааллын зардлаас нийт 3 460 000 төгрөг зарцуулсан байна. Аймгийн ИТХ-ын дэргэдэх Гэмт хэргээс урьдчилан сэргийлэх ажлыг зохицуулах салбар зөвлөлөөс 27 Хамтарсан баг тус бүрт 300 000 төгрөгийн нийт 8 100 000 төгрөгийн санхүүгийн дэмжлэг үзүүлсэн байна. Гэр бүлийн хүчирхийллээс урьдчилан сэргийлэх, хохирогчийг хамгаалах аймгийн дэд хөтөлбөрийг хэрэгжүүлэх ажлын хүрээнд Хамтарсан багийн гишүүдийг чадавхжуулах, үйл ажиллагааг дэмжих чиглэлээр 1 сая төгрөг,  Гэр бүлийн хөгжлийг дэмжих хөтөлбөрийн хүрээнд 1 500 000 төгрөгийг тусган зарцуулсан байна. Сумдын Хамтарсан багууд тус бүр гэр бүлийн хүчирхийлэл, хүүхдийн эсрэг хүчирхийллээс урьдчилан сэргийлэх, хохирогчийг хамгаалах ажлын хүрээнд 500 000- 2 500 000 төгрөгийн санхүүжилтийг төсөв тусгасан шийдвэрлүүлсэн байна. </t>
  </si>
  <si>
    <t xml:space="preserve">Хамтарсан багийн үйл ажиллагааг эрчимжүүлэх зорилгоор Хамтарсан багийн гишүүдийг чадавхжуулах, арга зүйгээр хангах сургалт, нөлөөллийн үйл ажиллагааг танхимаар 3 удаа, цахимаар 2 удаа тус тус зохион байгуулж, хүүхэд хамгааллын болон гэр бүлийн хөгжил, хамгааллын зардлаас нийт 3 460 000 төгрөг зарцуулсан болно. Аймгийн ИТХ-ын дэргэдэх Гэмт хэргээс урьдчилан сэргийлэх ажлыг зохицуулах салбар зөвлөлөөс 27 Хамтарсан баг тус бүрт 300 000 төгрөг, нийт 8.1 сая төгрөгийн санхүүгийн дэмжлэг үзүүлсэн. Гэр бүлийн хүчирхийллээс урьдчилан сэргийлэх, хохирогчийг хамгаалах аймгийн дэд хөтөлбөрийг хэрэгжүүлэх ажлын хүрээнд Хамтарсан багийн гишүүдийг чадавхжуулах, үйл ажиллагааг дэмжих чиглэлээр 1.0 сая төгрөг,  Гэр бүлийн хөгжлийг дэмжих хөтөлбөрийн хүрээнд 1.5 сая төгрөгийг тусган зарцуулсан. Сум тус бүр гэр бүлийн хүчирхийлэл, хүүхдийн эсрэг хүчирхийллээс урьдчилан сэргийлэх, хохирогчийг хамгаалах ажлын хүрээнд 500.0- 2.5 сая төгрөгийг төсөвт тусган ажилласан байна. </t>
  </si>
  <si>
    <t xml:space="preserve"> Хүүхдийн цэцэрлэгийн эрхлэгчийн албан тушаалын тодорхойлолтыг сумын Засаг даргын захирамжаар боловсруулан баталж, аймаг дахь салбар зөвлөлөөс сонгон шалгаруулалтыг 2 үе шаттайгаар  зохион байгуулсан. 2022 онд 5 цэцэрлэгийн эрхлэгчийг сонгон шалгаруулж, эхний байранд орсон оролцогчийг тухайн сумын Засаг даргад уламжлан, тухай бүр томилуулах арга хэмжээ авч ажиллаж байна. Өлгий сумын хүүхдийн 5 дугаар цэцэрлэгийн удирдлагын хүсэлтээр БШУГазрын даргатай хамтран тус цэцэрлэгийн арга зүйчийн сонгон шалгаруулалтыг иргэдийн төлөөлөл, аймгийн захиргааны байгууллагын төлөөлийг байлцан ил тод зохион байгуулсан. </t>
  </si>
  <si>
    <t>Тус аймгийн Иргэний Төлөөлөгчдийн Хурлын хуралдаанаас “Сургуулийн өмнөх боловсролын багшийн хөгжил” дэд хөтөлбөрт 8 сая төгрөгийг шийдвэрлэсэн. Цэцэрлэгийн багш, арга зүйч, эрхлэгчдийг чадавхжуулах сургалт, эрхлэгчдийн хөгжлийг дэмжих уралдаан, залуу багш нарын илтгэх ур чадварыг дээшлүүлэх тэмцээнээр дамжуулан тус салбарын хүний нөөцийг чадавхжуулах олон арга хэмжээ зохион байгуулав. Түүнчлэн ахмад, тэргүүлэх зэрэгтэй багш нарын тэргүүн туршлагыг бусдад түгээн дэлгэрүүлэх зорилгоор хэд хэдэн цэцэрлэг дээр үзүүлэн сургалт хийж, багш нарын заах арга зүйн чадамжийг дээшлүүлэхэд томоохон хувь нэмрээ оруулав.  
Сургуулийн өмнөх боловсролын ахмад, тэргүүлэх зэрэгтэй багш нарын сайн туршлагыг түгээн дэргэрүүлэх, залуу багш нарт үлгэр жишээ үзүүлэх “Багш багшаасаа суралцъя” нэвтрүүлгийг Дербес ТВ-тай хамтран олны хүртээл болгосох зэрэгт дэд хөтөлбөрт батлагдсан 8 саяаас 7.7 сая төгрөгийг зарцуулсан.</t>
  </si>
  <si>
    <t xml:space="preserve">Боловсрол, шинжлэх ухааны газрын даргаар ахлуулсан ажлын хэсэг бүх боловсролын 98 байгууллага бүрт очиж эцэг эх, асран хамгаалагчидтай уулзалт зохион байгуулах ажлын энэ оноос анхлан зохион байгуулж, боловсролын байгууллага дээр хүүхдийн сурлага хүмүүжилтэй холбоотой санал сэтгэгдэл солилцохоос гадна гэр бүлийн орчинд хүүхдийн хөгжлийг дэмжихтэй холбоотой мэдээллийг асран хамгаалагчдад өгч ажиллаж байна. Эцэг эх, асран хамгаалагчдад зориулсан Гэр бүлийн орчин дахь хүүхдийн хөгжил сэдэвт зөвлөгөөнийг Өлгий сумын ЗДТГ, ГБХЗХГ, БШУГазар хамтран аймгийн Хөгжимт, драмын театрт зохион байгуулсан бөгөөд тус арга хэмжээнд нийт 500 гаруй эцэг, эх оролцсон. Гэр бүлийн орчинд хүүхдийн хөгжлийг дэмжих арга хэмжээг Иргэний ёс зүйн боловсрол, эрүүл мэндийн боловсрол зэрэг хичээлийн агуулгаар дамжуулан амжилттай хэрэгжүүлж байна.  Сургууль тус бүр өөрсдийн нөөц боломжийн хүрээнд урлаг, спорт, оюун ухаан, танин мэдэхүйн секц дугуйланг тогтмол явуулж, давхардсан тоогоор 5000 сурагч хамруулсан. Цахим тоглоомын газар, интернет төвүүдийн үйл ажиллагаанд хяналт шалгалт хийж, хүүхдийн бие бялдар, оюун ухаан, сэтгэл зүй, хүмүүжилд нь сөрөг нөлөө үзүүлэх үйл ажиллагаа явуулж байгаа газар, төвийн үйл ажиллагааг нь зогсоох арга хэмжээг аймгийн Цагдаагийн газар, Гэр бүл, хүүхэд, залуучуудын хөгжлийн газар болон сургуулийн нийгмийн ажилтнууд хамтран тогтмол зохион байгуулан ажиллаж байна.      </t>
  </si>
  <si>
    <t xml:space="preserve">Ерөнхий боловсролын 44 сургуульд мэргэжлийн хөгжлийн бүлэг үүсгэх, үйл ажиллагааны төлөвлөгөө боловсруулах, багш ажлын байрандаа хөгжих боломжууд, хичээл, сургалтын үр дүнг үнэлэх шалгуурыг хэрэгжүүлэх талаар  сургалт зохион байгуулж, нийт 1550 удирдах ажилтан, багш нар хамрагдсан.  Суралцагчийн сурах үйл ажиллагааны  үр дүн, хөгжил, хамгаалал, мэргэжлийн тасралтгүй хөгжил болон ажлын тодорхойлолтод тусгасан бусад чиг үүргийн хүрээнд гүйцэтгэсэн ажлын үр дүнгийн талаар мэдээлэл хүргүүлсэн. ЕБСургуулийн багш нарын хэрэгцээнд үндэслэн цахимплатформыг ашиглан өөрсдийгөө хөгжүүлэхийн зэрэгцээ хөтөлбөрийн хэрэгжилтийг ханган ажиллахыг үүрэг болгон ажиллаж байна. ЕБСургууль болгон багшлахуй болон суралцахуйд тулгамдсан асуудалд анхаарлаа төвлөрүүлж, хамтран ажиллаж ажлын байрандаа тусгай болон ерөнхий ур чадвараа тасралтгүй хөгжүүлэх зорилгоор мэргэжлийн хөгжлийн бүлгийг байгуулах аргачлал, зөвлөмж өгсөн. 2022 оны 08 дугаар сарын 29,30-ны өдрүүдэд “ Багшийн мэргэжлийн тасралтгүй хөгжил-манлайлал” сургалт, зөвлөгөөнийг зохион байгуулж, ЕБСургуулийн нийт 820 удирдах ажилтан, багш нар хамрагдлаа. Зөвлөгөөнөөр багш нарт тулгамдаж буй асуудлыг тодорхойлох, багшийн мэргэжлийн хөгжлийн бүлгийг дэмжих сургуулийн төлөвлөгөө боловсруулах, хэрэгжүүлэх, хөтөлбөрт үнэлгээний шалгуурыг тусган хэрэгжилтийг хангах аргачлалын талаар мэдээлэл олгож, үйл ажиллагааны төлөвлөгөө боловсруулан ажиллаж байна. </t>
  </si>
  <si>
    <t xml:space="preserve">2022 оны 11 дүгээр сард Өлгий сумын Ерөнхий боловсролын 3 дугаар сургууль, МСҮТөв, Бастама сургууль, Цэнгэл сумын Ерөнхий боловсролын 1 дүгээр сургуулийн 5, 10,12 дугаар ангийн сурагчдаас түүврийн аргаар шалгалт авагдсан. 
Боловсролын Үнэлгээний төвтэй хамтран  "Боловсролын чанарын үнэлгээ"-г аймгийн төвийн ЕБ-ын 3 дугаар сургууль, Цэнгэл сумын ЕБ-ын 1 дүгээр сургууль, Өлгий сумын ЕБ-ын Бастама сургуульд тус тус  зохион байгуулж, нийт 9 багшийн хичээлд ажиглалт хийж, орчны судалгаа, фокус ярилцлага, бүлгийн ярилцлагыг тус тус зохион байгуулав. ЕБС-ийн 6, 10, 12 дугаар ангийн сурагчдаас хуваарийн дагуу түвшин тогтоох шалгалтыг тогтмол авч анализ хийж, цаашид анхаарах зорилтоо тодорхойлон ажиллаж байна. Нэгдсэн дүн  гараагүй байна. </t>
  </si>
  <si>
    <t xml:space="preserve">Сургуулийн орчин нөхцөлийг эрүүл, аюулгүй, хүүхдэд ээлтэй болгох зорилтын хүрээнд 2022 онд 44 сургууль бүрт хүүхэд хамгааллын баг байгуулагдан хүүхэд хамгааллын бодлоготой болж үйл ажиллагаагаа явуулж байна. Хүүхэд хамгааллын баг нь сургуулиудад  эрсдлийн үнэлгээ хийж, үнэлгээний дагуу үйл ажиллагаагаа явуулж байна. Хүүхэд бүрийг хөгжүүлэх таатай орчныг бүрдүүлж, хүүхдийн авьяас, чадварыг нээн хөгжүүлэх чиглэлээр секц, дугуйлан явуулах зөвлөмжийг ЕБС-иудад хүргүүлсэн. Сургууль, цэцэрлэгүүд асран хамгаалагч болон багш нарын 40 цагийн төлөвлөлтийн хүрээнд  дугуйлан секц хичээллүүлж,  сурагчдын эрх үүрэг, нийгмийн амьдралд оролцоо, бусдыг хүндэтгэх, үзэл бодлоо чөлөөтэй илэрхийлэх чиглэлээр сургалт, нөлөөллийн арга хэмжээг тогтмол зохион байгуулж байна. Боловсрол, шинжлэх ухааны газар "Аяна" студитэй хамтран хүүхдийн насны онцлог, хүүхэд хүмүүжүүлэх арга барил, хандлагыг эцэг, эх, асран хамгаалагч нарт хүргэх зорилго бүхий богино хэмжээний видео контент, подкаст бэлтгэх ажлыг эхлээд байна. </t>
  </si>
  <si>
    <t>2021-2022 хичээлийн жилд хөгжлийн бэрхшээлтэй хүүхдийн ЕБС-т хамрагдалт 244 хүүхэд буюу 40%-тай, СӨБ-д 2 хүүхэд буюу 4%-тай байсан бол 2022-2023 оны хичээлийн жилд ЕБС-т 250 хүүхэд, СӨБ-д 16 хүүхэд боловсролд хамрагдаж байгаа нь өмнөх жилээс нэмэгдсэн. Хүн ам хамгийн ихтэй Цэнгэл суманд 150 ортой дотуур байрыг шинээр барьж, ашиглалтад оруулснаар малчдын хүүхдүүд сумын төвд байрлан, боловсролд хамрагдах боломж нээгдсэн бол олон жилийн турш цэцэрлэгийн хүртээмжгүйгээс болж сургуулийн өмнөх боловсролын үйлчилгээнд хамрагдаж чадахгүй байсан Ногооннуур сумын Чихтэй багт 2 салбар бүлэг шинээр нээж олон арван малчдын хүүхдүүдийг боловсролын үйлчилгээнд тэгш хамруулах боломж бүрдсэн. Зуны хувилбарт сургалтад хамрагдах малчдын хүүхдийн тоо жил ирэх тусам өсөж байна. 2021-2022 оны хичээлийн жилд 855 хүүхдийг зуны цэцэрлэгт хамруулсан бол энэ 2022-2023 оны хичээлийн жилд 944 хүүхдийг хамруулахаар ажиллаж байна.  Үндэснтий цөөнхийг боловсролд тэгш хамруулах чиглэлийг барьж, Цэнгэл сумын 1,4 дүгээр цэцэрлэгт цэцэрлэгийн насны тува хүүхдийн 75 хувигйг цэцэрлэгт хамруулж байгаа бол Заставт ажилладаг албан хаагчдын хүүхдүүдийг цэцэрлэгийн үйлчилгээнээс хоцроохгүйн тул 2 бүлэг нээн ажиллуулж эхлэв. Түүнчлэн бүх сургалтын байгууллагуудад Монгол, Казах, Тува хэлээр сургалтад хамрагдах иргэдийн хэрэгцээнд тулгуурлан анги, бүлэг нээх чиглэлийг өгч ажиллаж байна. Энэхүү бодлогыг цогцоор хэрэгжүүлэхэд багш ажилчдыг мэдээллээр хангах, сургах үйл ажиллагаанд нийт дэд хөтөлбөрийн 4 сая төгрөгөөс 3 сая төгрөгийг зарцуулсан.</t>
  </si>
  <si>
    <t xml:space="preserve">Толбо, Дэлүүн, Булган, Цагааннуур, Ногооннуур сумдад Боловсрол, шинжлэх ухааны газрын ажлын хэсэг ажиллаж, ЕБС, СӨБ-д хамрагдаж буй хөгжлийн бэрхшээлтэй хүүхдүүдтэй ажиллах арга, ганцаарчилсан төлөвлөгөө боловсруулах чиглэлээр багш нартай хамтран ажиллаж арга зүйн дэмжлэг үзүүлсэн. Эдгээр сумдын ЕБС, СӨБ-ын байгууллагад суралцагч хүүхдүүдийн асран хамгаалагч нартай уулзаж ярилцлага хийж, 
сургуулийн бүх багш нарт ХБХ-ийн сурах орчин, онцлогийн талаар мэдээлэл хийж ажиллав.  2021-2022 хичээлийн жилд хөгжлийн бэрхшээлтэй хүүхдийн ЕБС-т хамрагдалт 244 хүүхэд буюу 40%-тай, СӨБ-д 2 хүүхэд буюу 4%-тай байсан бол 2022-2023 оны хичээлийн жилд ЕБС-т 250 хүүхэд, СӨБ-д 16 хүүхэд боловсролд хамрагдаж байгаа нь өмнөх жилээс нэмэгдсэн. </t>
  </si>
  <si>
    <t>Боловсрол, шинжлэх ухааны яамнаас зохион байгуулсан "Багшийн мэргэжлийн тасралтгүй хөгжил- Зөвлөх багшийн манлайлал"  улсын зөвлөгөөнд ЕБС-ийн 7 багш оролцсон. Түүнчлэн дээрх зөвлөгөөнөөр Боловсролын Ерөнхий газар, аймгийн БШУГ, зөвлөх багш нар гурвалсан гэрээ байгуулан ажиллаж байна. Тус аймгийн зөвлөх зэрэгтэй 5 ахмад багш, ахмад мэргэжилтний зөвлөх үйлчилгээг аймгийн Хөдөлмөр, халамжийн үйлчилгээний газартай хамтран хэрэгжүүлж байна.  Зөвлөх үйлчилгээний хүрээнд ахлах ангийн сурагчдыг ЭЕШ-д бэлтгэх, хоцрогдол арилгах зорилгоор 11 сургуульд 15 ахмад багш ажиллан 11.1 сая төгрөгийн урамшуулал олгосон. Аймгийн багш нарын зөвлөгөөнөөр  "Боловсролыг дэмжих зөвлөл"-ийг 13 хүний бүрэлдэхүүнтэй байгуулсан ба цаашид салбар баг байгуулан ажиллахаар төлөвлөсөн болно.</t>
  </si>
  <si>
    <r>
      <t>2022 онд уг хөтөлбөрийн хүрээнд "Боловсролын хөгжил багшаас эхлэнэ" ахмад, залуу багш нарын чуулга уулзалтыг зохион байгууллаа. Уг арга хэмжээнд 100 хүн оролцов. Аймгийн Засаг даргын Тамгын газар, БШУГ, "Бүх нийтийн боловсролын төлөө" иргэний нийгмийн үйлдвэрчний эвлэл хамтран "Үндэстний цөөнхийн суралцагчдын сурч боловсрох эрх" зөвлөлдөх уулзалтыг зохион байгуулж, удирдах ажилтан, багш, ажилтан, эцэг эхчүүдийн 310 гаруй хүний төлөөлөл хамрагдсан. Үндэстний цөөнхийн суралцагчдын эрхийн хүрээнд тулгамдаж буй асуудалд нөлөөлөх арга замууд, хамтын ажиллагааны чиглэлийн талаар санал бодол солилцож, зөвлөлдөх уулзалтад "Бүх нийтийн боловсролын төлөө" ИНҮЭ-ийн зохицуулагч, Налайх дүүргийн салбар зөвлөлийн гишүүний төлөөлөл оролцон мэдээлэл хийж, хамтран ажилласан.</t>
    </r>
    <r>
      <rPr>
        <sz val="11"/>
        <color rgb="FFFF0000"/>
        <rFont val="Arial"/>
        <family val="2"/>
      </rPr>
      <t xml:space="preserve"> </t>
    </r>
  </si>
  <si>
    <t xml:space="preserve">Үндэсний хэмжээний энэхүү хөтөлбөрийн хүрээнд бага ангийн 2 зөвлөх багш тус аймгаас төрөн гарсан бол аймгийн Боловсрол, шинжлэх ухааны газрын дэргэд 8 хүний бүрэлдэхүүнтэй "мэргэжлийн зөвлөх баг", 5 хүний бүрэлдэхүүнтэй "түгээн дэлгэрүүлэх баг" байгуулан ажиллуулж, багшийн тэргүүн туршлага, арга зүйг нийтэд түгээн дэлгэрүүлэх, бие биеэсээ суралцах төлөвлөгөөтэй олон ажлуудыг аймагт зохион байгуулан ажиллав. Энэхүү олон удаагийн арга хэмжээнд бүх цэцэрлэг, сургуулийг 100% хамруулахад анхааран ажиллав. Боловсрол, шинжлэх ухааны сайдын тушаалаар батлагдсан Багшийн үнэлэмж бүтээмжид суурилсан цалингийн тогтолцоог  хэрэгжүүлэн гүйцэтгэлээр санхүүжүүлж эхэлж байна. Аймгийн хэмжээнд ажиллаж байгаа багш нарын 28.7 хувьд нь гүйцэтгэлийн үнэлгээнд суурилан 10-25 хувийн урамшууллыг 2022 оны 09 дүгээр сараас олгож эхэлсэн. Цаашид багшийн гүйцэтгэлийн үнэлгээг БЕГ, БҮТ, БШУГ хамтран жилд 2-оос доошгүй удаа зохион байгуулахаар төлөвлөн ажиллаж байгаа.   Өлгий сумын ерөнхий боловсролын 3, 5 дугаар сургуулиудад  6 судлагдахуунаар туршилтын 16 бүлэгт 16 багш, хяналтын 8 бүлэгт 25 багш ажиллаж байна. Эдгээр багш нарт Боловсролын судалгааны эрдэм шинжилгээний ажилтнууд болон газрын судлагдахуун хариуцсан мэргэжилтнүүд зөвлөн тусалж  ажиллаж байна.  </t>
  </si>
  <si>
    <t xml:space="preserve">Аймгийн хэмжээнд хийгдсэн Багшийн гүйцэтгэлийн нэгдсэн үнэлгээнд 1562 багш хамрагдаснаас 1111 багш хангалтгүй буюу 3 дугаар түвшинд эрэмбэлэгдсэн болно. Эдгээр багш нарын хөгжлийг дэмжих, ажлын байранд хөгжүүлэх бодлогын хүрээнд аймгийн хэмжээний "Багшийн хөгжлийн төлөвлөгөө" боловсруулсан. Ерөнхий боловсролын сургууль болгон багш нарын мэргэжлийн хөгжлийн бүлгийн төлөвлөгөөг багшлахуй, суралцахуйд тулгамдсан асуудлын хүрээнд дэвшүүлэн хэрэгжилтийг хангуулан ажиллаж байна. Хангалттай түвшинд үнэлэгдсэн ЕБС-ийн багш нарын 28,7 хувь нь урамшуулалд хамрагдав. 2022 оны элсэлтийн ерөнхий шалгалтад бэлтгэх эрчимжүүлсэн сургалтад хичээл орсон багш нарт 15.4 сая төгрөгийн урамшуулал, сурагчид нь хэмжээст 750-аас дээш оноо авхуулж, амжилт гаргасан 34 багшид нийт 21 сая төгрөгийн урамшуулал олгов. </t>
  </si>
  <si>
    <t xml:space="preserve">Монгол хэл, бичгийн 2 удаагийн шалгалтад тус аймгийн 1096 хүүхэд хамрагдсанаас 745 буюу 68% нь тэнцсэн. Анх удаа шалгалтад бэлтгэх эрчимжүүлсэн сургалтыг зохион байгуулж, шинэ санаачилга гаргаж ажилласан нь үр дүнгээ өгсөн гэж дүгнэж байна. 
Харин ЭЕШ-ын дүнгээр өмнөх оны амжилтаа 9.8 функт буюу дундаж 89.7 оноо, өмнөх 5 жилийн дундаж амжилтаа 20 функтээр ахиулсан бол 800 оноо авсан хүүхдийн тоогоор Улаанбаатар, Дархан хотын дараа 3 дугаар байранд орсон амжилттай жил байв.  2022 оны элсэлтийн ерөнхий шалгалтад бэлтгэх эрчимжүүлсэн сургалтад хичээл орсон багш нарт 15.4 сая төгрөгийн урамшуулал, сурагчид нь хэмжээст 750-аас дээш оноо авхуулж, амжилт гаргасан 34 багшид нийт 21 сая төгрөгийн урамшуулал олгов. </t>
  </si>
  <si>
    <t xml:space="preserve">Хос хэл дээр сургалт явуулдаг сургуулиудын бага  боловсрол олгох монгол хэлний сургалтын хөтөлбөр БШУСайдын 2021 оны А / 338 тушаалаар батлагдаж, монгол хэлний жишиг хөтөлбөртэй болсон.  Тус хөтөлбөрийн зохиогчдын ажлын хөлсөд аймгийн Засаг даргаас 25.0 сая төгрөгийн дэмжлэг үзүүлсэн. </t>
  </si>
  <si>
    <t xml:space="preserve">Тус аймгийн 10 сургууль ЭКО сургууль болох 1 дүгээр сургалтад амжилттай хамрагдаж, гэрээ байгуулан ажиллаж байна. Тус 10 сургууль гэрээнд заасан гэрээний үүргээ биелүүлж Байгалд ээлтэй сургуулийн 1-р алхам буюу "Эко зөвлөл" байгуулж, үйл ажиллагааны төлөвлөгөөг гаргасан. Дээрхи 10 сургуулиуд сургууль сурагчид руугаа чиглэсэн маш олон сэдэвт ажлуудыг зохион байгуулснаар хүүхдүүдэд, байгаль дэлхийгээ хайрлан хамгаалах, эх дэлхийгээ аврах, дэлхийн дулааралтай тэмцэх, хог хаягдалгүй амьдрах зэрэг сэдвээр мэдлэг олгож, эерэг зөв хандалагтай иргэн төлөвшүүлж байна.
Цаашид дээрх 10 сургуулийг 2 дахь шатны нэгдсэн сургалтад хамруулж, илүү гүнзгийрүүлсэн түвшинд ЭКО сургуулийн хөтөрт хамруулан, аймгаас жишиг сургууль төрүүлэхээр ажиллаж байна. </t>
  </si>
  <si>
    <t xml:space="preserve">Бүх сургууль, цэцэрлэгүүд Мэргэжлийн хяналтын газарт ундны усны шинжилгээнд дээж өгч, хяналтын шинжилгээний хуудастай болсон. Ерөнхий боловсролын сургуулийн хоол үйлдвэрлэл үйлчилгээний газар,  тоног төхөөрөмжийн бодит байдлын судалгааны хүрээнд  2022 онд орон нутгийн хөрөнгө оруулалтаар 6 сургуульд 140.3 сая төгрөгөөр  гал тогооны тоног төхөөрөмж нийлүүлсэн бөгөөд нийт 44 сургуулийн 21 нь ал тогооны тоног төхөөрөмжтэй, өөрийн тоног төхөөрөмжийг ашиглан сургуулийн зориулалтын гал тогоонд эсхүл дотуур байрны гал тогоог түшиглэн үдийн хоол хийх бүрэн боломжтой болов. Харин хүүхдийн тоо ихтэй, зай талбай гаргах боломжгүй Цэнгэл сумын 1 дүгээр сургуульд шинэ байр барих, Өлгий сумын 5 дугаар сургуулийн ачааллыг бууруулахаар 940 хүүхдийн сургуулийн барилгын явцыг хурдлуулах тухай хүсэлтийг Засгийн газар, холбогдох яаманд хүргүүлэн, шийдвэрлүүлэхээр  ажиллаж байна. 
</t>
  </si>
  <si>
    <t>Зарим сургуулийг шүүлтүүртэй цэвэр усаар үе шаттай хангасан байна</t>
  </si>
  <si>
    <t>"Цахим контент бэлтгэх, Мэдлээ.мн сайтад байршуулах" сургалтыг байгалийн ухааны хичээлийн 74 багшийг хамруулан явуулсан ба Физикийн багш нар 32 хичээлийн цахим контентыг бэлтгэж байршуулж байна. Бусад судлагдахуун хариуцсан багш нар өөр өөрсдийн хүрээнд нэгж болон ээлжит хичээлийн цахим контент бэлдэж сайтад байршуулж ажиллаж байна. Тус аймгийн Боловсрол, шинжлэх ухааны газрын урилгаар Улаанбаатар хотоос цахим технологийн мэргэжлийн багш нар ирж сургууль, цэцэрлэгийн багш, удирдлагуудад тусгайлсан сургалт орж, технологи ашиглах, цахим орчинд сургалтын материал бэлтгэх мэдлэгийг дээшлүүлэхэд хувь нэмэр оруулан ажиллалаа</t>
  </si>
  <si>
    <t xml:space="preserve">Аймгийн хэмжээнд 50 дотуур байр 10 багштай үйл ажиллагаа явуулж байна. 2022 онд анх удаа бүх 10 багшийн хамруулсан том зөвлөгөөн зохион байгуулж, багш нарыг орчин үеийн мэдээ мэдээлэл, арга зүйн шинэ мэдлэгээр хангасан. Дотуур байрны хяналтыг өмнөхөөс сайжруулан холбогдох мэргэжилтэн жилд 2 оос доошгүй удаа очиж хяналт, шалгалт хийж зөвлөн тусалж ажиллаж байна. Дотуур байрны орчны судалгааны дүнгээр аймгийн хэмжээнд хүүхдийн хөгжил, чөлөөт цагаа үр дүнтэй өнгөрүүлэх асуудлаар сайн үзүүлэлттэй гарсан. Харин дотуур байрны зарим албан тушаалын чиг үүрэгтэй холбоотой зөрүүлтэй ойлголттой байсныг арилгаж, жижүүр багш, дотуур байрны багшийн чиг үүргийг тодорхой гэрээнд нь тусгуулсан тул өөр өөрийн үүрэгт ажлаа хариуцлагатай хийж байна. Тус хөтөлөрт нийт 8 сая төгрөг батлагдснаас 5.7 сая төгрөгөөр дээрх төлөвлөгөөт арга хэмжээг зохион байгуулав. </t>
  </si>
  <si>
    <t xml:space="preserve">Сүүлийн жилүүдэд бичиг үсэггүй иргэдийн тоо эрс буурсан бөгөөд  2021-2022 хичээлийн жилд 48 иргэн,  2022-2023 оны хичээлийн жилд “Бичиг үсгийн боловсрол олгох” сургалтад нийт  70 иргэн хамрагдсан. 
2021-2022 оны хичээлийн жилд нийт 322 иргэн дүйцсэн хөтөлбөрт хамрагдсан бол 2021-2022 оны хичээлийн жилд 305 иргэн бүртгүүлэн хөтөлбөрт хамрагдахаар болов. Өмнөх хичээлийн жилд дүйцсэн хөтөлбөрөөр сурсан 2 сурагч энэ жилээс ерөнхий боловсролын сургууль руу шилжин суралцаж байна. </t>
  </si>
  <si>
    <t>Насан туршийн боловсролын төвийн 15 багшийг ажлын байран дээр чадавхжуулах зорилгоор долоо хоног бүр цахим сургалт зохион байгуулж, “Боловсрол нөхөн олгох хөтөлбөр”-ийн хүрээнд өөр хоорондоо хичээл зааж, арга зүйн туршлага солилцох сайн жишиг тогтоож, үйл ажиллагаандаа хэвшүүлэв.
Аймгийн Засаг даргын дэргэд өдгөө 7 дахь жилдээ үйл ажиллагаа явуулж буй Насан туршийн боловсролын төвийн бүтэц орон тоо, үйл ажиллагааны дүрмийг шинэчлэн, нягтлан бодох бүртгэлийн ажилтан, бичиг хэргийн ажилтан нэмэхээр шийдвэрлэв. Энэ жилээс эхлэн Насан туршийн боловсролын төвийг түрээсний тухтай ажлын байранд оруулсан ба цаашид Төрийн үйлчилгээний нэгдсэн цогцолборт Боловсрол, шинжлэх ухааны газартай хамт нэг дор оруулахаар төлөвлөгөөнд тусган ажиллаж байна.</t>
  </si>
  <si>
    <t xml:space="preserve">Насан туршийн боловсролын төв нь 2022 оны үйл ажиллагаагаар нийт 276 удаагийн сургалтаар 10925 иргэнд хүрч ажилласан. Үүнд иргэдэд санхүүгийн, хууль эрх зүйн, гэр бүлийн сэдвийн хүрээнд цаг үеийн мэдлэг, мэдээллээр хангах сургалт зохион байгуулахаас гадна сургуулийн насны хүүхдүүдэд чиглэн Тотвортой хөгжлийн боловсрол, байгаль дэлхийгээ хайрлан хамгаалах чиглэлийн хөгжил, төлөвшлийн шат дараалсан арга хэмжээг зохион байгуулав.  </t>
  </si>
  <si>
    <t>Биеийн тамир, спортын хөгжүүлэх “Аймгийн дэд хөтөлбөр”-ийн хэрэгжилтийг хангуулах зорилгоор аймгийн ИТХ-аас 2022 онд 6.0 сая төгрөгийг батлуулж, Казахстан улсад зохион байгуулагдсан Дэлхийн бүргэдчдийн наадамд оролцох бүргэдчидийн замын зардалд 3.0 сая, улсын аварга шалгаруулах насанд хүрэгчдийн боксын тэмцээнд оролцогч иргэнд 1.0 сая төгрөг, спортын шаардагдах хэрэглэл материал авахад 2.0 сая төгрөг тус тус зарцуулагдсан. Засаг даргын дэргэдэх өсвөр үеийн шигшээ багийн ажиллах журмыг аймгийн ИТХ-ын хуралданаар батлаж  цалингийн санд 2022 оны төсөвт 18.0 сая төгрөгийг  шийдвэрлэсэн. Түүнчлэн Монголын бүх ард түмний спортын наадамд 15 дугаар спортын наадмын болон Монголын үндэсний спортын  7 дугаар наадмын анхан шатны тэмцээнүүдийг  амжилттай зохион байгуулсан.</t>
  </si>
  <si>
    <t>Хүн амын нас, хүйс, эрүүл мэндийн эрсдэлд суурилсан зонхилон тохиолдох халдварт болон халдварт бус өвчнөөс сэргийлэх, эрт илрүүлэг үзлэг, шинжилгээ, оношлогоог зохион байгуулан ажиллаж байна. Глобаль сангийн санхүүжилтээр Монголын Сумын Эрүүл Мэндийн Холбоо, аймгийн Засаг дарга, Эрүүл мэндийн газрын даргын байгуулсан гурвалсан гэрээний дагуу бүх сумдад эрүүл мэндийн цогц үзлэгийг умайн хүзүүний хавдрын илрүүлэг шинжилгээ, эмэгтэйчүүдийн үзлэг, сүрьеэгийн үзлэг, дотор, зүрхний эмчийн үзлэг, цээжний рентген шинжилгээ, артерийн гипертензийн илрүүлэг үзлэг,  зүрхний цахилгаан бичлэг хийх зэрэг үзлэг, шинжилгээнд иргэдийг хамруулах ажил үргэлжлэн хийгдэж байна. 2022 оны байдлаар умайн хүзүүний эсийн шинжилгээний урьдчилан сэргийлэх үзлэгт нийт 18,198 эмэгтэй хамрагдах ёстойгоос 1295 хүн хамрагдаж хамрагдалт 7.1%-тай байна. Үүнээс хавдрын урьдал үеийн эсийн шинжилгээний өөрчлөлттэй 29 эмэгтэй, эдийн шинжилгээний өөрчлөлттэй 9 хүн, түүнчлэн 84 эмэгтэй үрэвсэлтэй гэж оношлогдсоноос бүгд эмчилгээнд хамрагдсан. Хөхний өмөнгийн урьдчилан сэргийлэх үзлэгт нийт 32372 эмэгтэй хамрагдах ёстойгоос 9,196 хүн хамрагдаж хамрагдалт 28.4%-тай байна. Үүнээс өөрчлөлт илэрсэн 281 эмэгтэйгээс 98 нь үрэвслийн эсрэг эмчилгээ хийлгэж, 40 эмэгтэй хавдрын урьдал өвчний эмчилгээнд хамрагдаж, 3 хүнээс хөхний өмөнгийн онош батлагдсан. Артерийн даралт ихсэх өвчний зорилтот бүлгийн 64055 хүн хамрагдах ёстойгоос 9802 хүн хамрагдаж, хамрагдалт 15.3%-тай байгаагаас давтан үзлэгээр 5463 хүн илрүүлж, 612 хүн шинээр батлагдаж 1923 хүн уг өвчнөөр хэвтэн эмчлүүлсэн. Чихрийн шижингийн эрт илрүүлэгт зорилтот бүлгийн 64055 хүн хамрагдах ёстойгоос 7956 хүн хамрагдаж, хамрагдалт 12.4%-тай байна. Үүнээс давтан үзлэгээр 3561 хүн илрүүлж 29 хүн шинээр батлагдаж 191 хүн хэвтэн эмчлүүлсэн. Эрүүл мэндийн сайдын 2022 оны А/139 тушаалын дагуу эрт илрүүлэг үзлэгт хамрагдсан нийт хүний тоо 8936 байгаагаас оношлогдсон 1267 иргэдийг холбогдох нарийн мэргэжлийн эмчийн хяналтад шилжүүлсэн. Харин 0-17 насны хүүхдийн эрт илрүүлгийн хамрагдалт 9.1% тай байна.</t>
  </si>
  <si>
    <t>Глобаль сангийн санхүүжилтээр аймгийн Нэгдсэн эмнэлгийн сүрьеэгийн эмч, эмэгтэйчүүдийн эмч, ЭХО, рентгений эмч, дотор, зүрхний эмч нар Буянт, Алтай, Дэлүүн, Толбо, Булган, Бугат, Сагсай, Цэнгэл, Улаанхус, Хөх хөтөл баг, Цагаанннуур, Ногооннуур сумдад давхардсан тоогоор 6434 хүнийг эрүүл мэндийн цогц үзлэг шинжилгээнд хамруулсан. Дотор зүрхний эмчийн үзлэгт зүрхний цахилгаан бичлэг хийх, артерийн даралт хэмжих, амьсгал зүрхний цохилт тоолох, захын судсанд хүчилтөрөгч тодорхойлох, БЖИ тодорхойлох, сорилын шинжилгээ/захын цусанд өлөн үеийн сахар тодорхойлох, холестрин үзэх/ хийх аргаар үзлэг хийсэн. Эмэгтэйчүүдийн эмчийн үзлэгээр ЭХО, умайн хүзүүний эсийн шинжилгээ, хөхний үзлэг хийх аргаар 1008 эмэгтэйчүүдийг хамруулж, 244 хүнээс эсийн шинжилгээ авсан. ЭХО, рентген, сүрьеэгийн эмчийн үзлэгт давхардсан тоогоор 6434 хүн хамрагдаж, сүрьеэгийн 5 шинэ тохиолдол илрүүлсэн. Цээжний рентген зурагт өөрчлөлттэй гарсан 62 хүний 124  сорьцыг сумын эрүүл мэндийн төвүүдээс аймгийн Нэгдсэн эмнэлгийн сүрьеэгийн лабораторид тээвэрлэж, шинжилгээнд хамруулан ажиллаж байна.</t>
  </si>
  <si>
    <t xml:space="preserve">ЭМЯ, ДЭМБайгууллагын 2020 онд явуулсан Эрүүл мэндийн байгууллагын ариун цэврийн байгууламжийн судалгаагаар аймгийн эрүүл мэндийн байгууллагуудын 92% нь гадна , 8% нь дотор байрлах ариун цэврийн байгууламжтай болох нь тогтоогдсон. Одоогийн байдлаар Алтай болон Цагааннуур тосгоны эрүүл мэндийн төв нь коронавируст халдвар /ковид-19/-аар өвчилсөн иргэд ашиглах сайжруулсан нүхэн жорлон барьж ашиглаж байна. Харьяа эрүүл мэндийн байгууллагуудад  НЭМҮТөвөөс нийлүүлсэн нийт 46 ш "Эрүүл мэндийнхээ төлөө жорлонгоо сайжруулцгаая" гарын авлагыг тараасан. Сагсай, Буянт, Алтай сумын ЭМТөвийн эмч, эмнэлгийн ажилтнуудад  стандартын шаардлага хангасан нүхэн жорлонг сурталчлан, барьж ашиглах талаар мэдээлэл өгч ажиллаж байна. </t>
  </si>
  <si>
    <t>Алслагдсан орон нутагт амьдарч байгаа иргэдэд үзүүлэх оношлогооны чанар хүртээмжийг  сайжруулахын тулд аймгийн хэмжээний бүх сумын эрүүл мэндийн төвүүдийг мобайл технологи нэвтрүүлэх ажлын хүрээнд  ДЭМБ-ын санхүүжилтээр зөөврийн ЭКГ, ЭХО, компьютер, даралтын аппарат, пульсоксиметр, 4 төрлийн оношлуураар хангасан боловч харьяа байгууллагаас оношлуурын нөөцөөр дахин хангалт хийгээгүй, тоног төхөөрөмжийн ашиглалт харилцан адилгүй байна. Түүнчлэн ДЭМБ-ын санхүүжилтээр хүүхдийн тусламж үйлчилгээг хариуцдаг аймгийн Нэгдсэн эмнэлэг, сум, тосгон, өрхийн нийт  30 эмчид  шаардлагатай тоног төхөөрөмж хуваарилсан. Дээрх эмч мэргэжилтнүүдийн тоног төхөөрөмж  ашиглалт харьцангуй сайн байна. Аймгийн Эрүүл мэндийн газар нь ЭХЭМҮТ-тэй хамтарч анхан шатны Эрүүл мэндийн төвүүд, Нэгдсэн эмнэлгийн хүүхдийн эмч, нярайн эмч, нүдний эмч нийт 33 эмч нарыг хамруулсан  сургалтыг  зохион байгуулж, сургалтад хамрагдсан эмч нарыг дутуу нярайн ретинопатийг эрт үед илрүүлэх багаж тоног төхөөрөмжөөр хангаж ажилласан.</t>
  </si>
  <si>
    <t xml:space="preserve">Эмнэлгийн тусламж үйлчилгээг сайжруулах зорилтын хүрээнд Аймгийн Нэгдсэн эмнэлгийн Мэс заслын тасагт шинээр дурангийн мэс засал хийх тоног төхөөрөмжтэй болсноор 2022 онд түрүү булчирхай авах 18, бөөрний чулуу авах-2, зүрхний судасны стент авах, тавих-8, нийт 28 хагалгаа амжилттай хийгдсэн байна.. Түүнчлэн Нэгдсэн  эмнэлэг шинээр мамаграммын болон ясны сийрэгжилт оношлох аппараттай болж, Эрүүл мэндийн даатгалын системд холбож, оношлогоо, шинжилгээ хийх бэлтгэл хангагдаж байна. Аймгийн Нэгдсэн эмнэлэгт сэргээн засах эмчилгээний 6 ортой хэвтүүлэн эмчлэх тасгийг шинээр  байгуулж, цахилгаан эмчилгээ, парафин эмчилгээ хийдэг 2 их эмч,  хөдөлгөөн засалч 7 сувилагч, нийт 9 ажилтантай үйл ажиллагаа эхэлснээс хойш  29, өмнөх хугацаанд 215 үйлчлүүлэгчийг өдрийн эмчилгээнд хамруулсан байна. Тус эмнэлгийн БЗДХ-ийн серологийн лабораторт лабораторын их эмчтэй болж, зарим төрлийн шинжилгээг аймагтаа хийхээр бэлтгэл ажлыг бүрэн хангаж байна. </t>
  </si>
  <si>
    <t xml:space="preserve">2022 онд  2021 оны ажлын үр дүнгээр шалгарсан эрүүл мэндийн байгууллагуудыг шагнан урамшуулсан. Засгийн газрын 2019 оны 05 дугаар тогтоолын дагуу  эрүүл мэндийн ажилтнуудад ажлын үр дүнгээр улиралд нэг удаа  урамшуулал олгож байна. Эрүүл мэндийн сайдын  2017 оны А/04, А/05 дугаар тушаалын дагуу  Аймгийн Засаг дарга, Эрүүл мэндийн газрын дарга, өрхийн эрүүл мэндийн төвийн дарга нар гүйцэтгэлийн гэрээ  байгуулан гүйцэтгэлийг хагас, бүтэн жилээр дүгнэдэг бөгөөд Сумын эрүүл мэндийн төвүүдийн хувьд сумын Засаг дарга, Эрүүл мэндийн газрын дарга, сумын эрүүл мэндийн төвийн дарга нар гурвалсан гэрээ байгуулан ажиллаж байна. </t>
  </si>
  <si>
    <t xml:space="preserve">Хөдөө орон нутгийн хүн амыг шаардлагатай эмээр хангах, үйлчлэх зорилгоор сумдад Эмийн эргэлтийн сан ажиллаж байна.  13 сумын Эргэлтийн эмийн сангийн үйл ажиллагааны өнөөгийн нөхцөл байдалд хяналт үнэлгээ хийж алдаа дутагдал, зөрчлийг  арилгах ажлыг үүрэгжүүлж, удирдлагын түвшинд гаргасан шийдвэр түүний хэрэгжилтэд хяналт тавьж ажиллаж байна. Эргэлтийн эмийн сан мэргэжлийн үйл ажиллагаа эрхлэх тусгай зөвшөөрөлтэй болгох, барилга байгууламж, хүн хүчний хангамж “Эмийн санд тавих нийтлэг шаардлага MNS 5260:2015” стандартыг ханган ажиллах, эмийн сангийн санхүүгийн тайланг Нягтлан бодох бүртгэлийн тухай хуулийн дагуу бүртгэл хөтлөн цаг тухайд нь тайлан гаргах, Төсвийн тухай хуулийн 8 дугаар зүйлийн 8.9.1 дахь заалтын дагуу улирлын төсвийн гүйцэтгэл, санхүүгийн тайланг харьяалагдах дээд шатны төсвийн захирагчид хүргүүлэн ажиллах талаар зөвлөмж хүргүүлэн ажиллав. Эрүүл мэндийн даатгалын ерөнхий газартай гэрээ бүхий 78 эрүүл мэндийн байгууллагад хэвтүүлэн эмчлэх тусламж үйлчилгээ, 4 багц тусламж үйлчилгээ, анхан шатны тусламж үйлчилгээ, эмийн үнийн хөнгөлөлт, эрт илрүүлэх тусламж үйлчилгээнд нэхэмжлэлийн хяналт хийснээр нийт 344 181 даатгуулагчийн 23,5 тэрбум төгрөгний санхүүжилтийг олгохоор шийдвэрлэсэн. </t>
  </si>
  <si>
    <t xml:space="preserve">2021 онд НҮБ-ийн Хүн амын сан, Люксембургийн Засгийн газрын дэмжлэгтэйгээр сумдын эрүүл мэндийн төвүүдэд ажиллаж буй нийт 79 багийн эмч, 4 өрхийн эмч эмнэлэгт анхан шатны  эрүүл мэндийн тусламж үйлчилгээ үзүүлэхэд ашиглах эмчийн цомог болох даралтын аппарат, халуун хэмжигч, эх, хүүхдийн жин, ургийн дофлер, чагнуур, холестрол болон шээсний нэг удаагийн оношлуур зэрэг нийт 119.0 сая төгрөгийн үнэ бүхий багц цомогоор хангаж, багийн эмч нар  анхан шатны эрүүл мэндийн тусламж үйлчилгээ үзүүлэхэд үр дүнгээ үзүүлж байна. 2022 онд хөдөө сумдын багийн эмч нарын ажиллах орчин, нөхцөлийг сайжруулж, шаардлагатай эмнэлгийн хэрэгслээр  хангахаар төлөвлөн ажиллаж байна. </t>
  </si>
  <si>
    <t>2022 онд багтааж бүх сумдад эрүүл мэндийн цогц буюу умайн хүзүүний хавдрын илрүүлэг шинжилгээ, эмэгтэйчүүдийн үзлэг, сүрьеэгийн үзлэг, дотор, зүрхний эмчийн үзлэг, цээжний рентген шинжилгээ, артерийн гипертензийн илрүүлэг үзлэг,  зүрхний цахилгаан бичлэг хийх зэрэг үзлэг шинжилгээнд  1800 хүнийг хамруулахаар төлөвлөн ажиллаж байна. Аймгийн Нэгдсэн эмнэлгийн төрөх тасгийн амбулатор, Сагсай, Цэнгэл сумдын эрүүл мэндийн төв, Мейрим ӨЭМТ-ийн амбулаториор үйлчлүүлж байгаа 39 эмэгтэйн “Жирэмсэн эхчүүдийн хяналтын хөтөч” дэвтэрт хяналт үнэлгээ хийсэн. Аймгийн хэмжээнд 15-49 насны 26897 эмэгтэй, үүнээс хөдөлмөрийн чадвар алдалттай 2124 эмэгтэй байдаг. Хөдөлмөрийн чадвар алдалттай эмэгтэйчүүдийг урьдчилан сэргийлэх үзлэгт жилд 1-2 удаа хамруулан эрүүл мэндийн тусламж үзүүлж байгаа бөгөөд Нэгдсэн эмнэлгийн амбулаториор 15-49 насны давхардсан тоогоор 67324 эмэгтэйд үйлчилгээ үзүүлсэн байна. Зорилтот бүлгийн 9555 эмэгтэйг 38,698,000 төгрөгийн үнэ бүхий шаардлагатай 6 төрлийн арга хэрэгслээр хангасан.</t>
  </si>
  <si>
    <t>Дэлхийн Зөн олон улсын байгууллагын дэмжлэгтэйгээр “Сана” хувь хүний хөгжлийн төв, аймгийн Эрүүл мэндийн газар хамтран өсвөр насны нийт 3500 охид, хөвгүүдэд “Амны хөндийн эрүүл мэнд”, “Хувийн эрүүл ахуй”, “ Өсвөр үеийнхний нөхөн үржихүйн эрүүл мэндийн боловсрол, тулгамдаж буй асуудлууд”, “ Өсвөр насныхны сэтгэл зүйн онцлог”, “Охид, хөвгүүдийн шилжилтийн нас, бэлгийн бойжилт” сэдвээр, Олон улсын эрх зүйн хөгжлийн байгууллагаас Европын Холбооны санхүүжилтээр хэрэгжүүлж буй “Монгол Улсад хүүхдийн хууль зүйн туслалцаа авах хүртээмжийг нэмэгдүүлэх замаар Ковид-19 цар тахлын үр нөлөөг бууруулах төслийн хүрээнд Гэмт хэргээс урьдчилан сэргийлэх ажлыг зохицуулах салбар зөвлөл болон Гэр бүл, хүүхэд, залуучуудын хөгжлийн газар хамтран "Гэр бүлийн хүчирхийллээс сэргийлэх нь'" сэдэвт сургалт зохион байгуулсан. “Олон улсын эмч нарын баяр”-ыг тохиолдуулан зохион явагдсан эрдэм шинжилгээний хуралд “Аймгийн хэмжээний нийт нөхөн үржихүйн насны эмэгтэйчүүдийн судалгаа” сэдвээр эрдэм шинжилгээний ажил, холбогдох албан тушаалтнуудын дунд  “Эх, нярайн тулгамдаж буй асуудлууд, цаашид авах арга хэмжээ” сэдэвт хэлэлцүүлэг тус тус зохион байгуулсан. Хэлэлцүүлгээс гарсан шийдвэрийн дагуу эх, нярайн тусламж, үйлчилгээний чанар, аюулгүй байдлыг сайжруулах зорилгоор эрүүл мэндийн байгууллагуудад албан даалгавар хүргүүлж хэрэгжилтийг нь хангуулан ажиллаж байна. Орон нутгийн радиогоор "Жирэмсэн эхийн хяналтын ач холбогдол"-ын талаар мэдээлэл хүргүүлж уг мэдээлллийг фейсбүүк хуудсаар 7400 хүн сонсож, 506 хүн лайк дарж, 12 хүн сэтгэгдэлээ үлдээсэн байна. “Жирэмсэн эхийн жирэмсний хяналтын ач холбогдол”-ын талаар “Дербес” телевизээр мэдээлэл өгсөн ба цахим хуудсаар 2100 хүн үзэж, 278 лайк дарж, 80 хүн сэтгэгдэл бичиж 33 удаа шейр хийгдсэн байна.</t>
  </si>
  <si>
    <t xml:space="preserve">Аймгийн ЗДТГ-ын ажилтан, албан хаагчдын ажиллах нөхцөл боломжийг сайжруулах ажлын хүрээнд 50.0 сая төгрөгний өртөг бүхий 5 ширхэг суурин компьютер,  3 нөүтбүүк, 5 принтерээр албан хаагчдыг хангав. Түүнчлэн аймгийн Засаг даргын Тамгын газар иж бүрэн ухаалаг хяналтын камертай болсон. </t>
  </si>
  <si>
    <t>аймгийн Номын санд 2023 оны 6 дугаар сард   праграммын шинчилсэн хуувилбарыг суулгахаар төлөвлөн ажиллаж байна. Соёлын яамны дэмжлэгээр номын санчдын орчин үеийн шаардлага хангасан ширээний компьютер 8ш, зөөврийн компьютер 2ш, 3 үйлдэлтэй өнгөт принтер 2ш, тавлет төхөөрөмж 8ш, төрөл бүрийн сэтгэн бодох тоглоом 8 ш тус тус хүлээн авч, тоног төхөөрөмжийн шинэчлэл хийгдсэн.</t>
  </si>
  <si>
    <t>Хот хоорондын бүх нийтийн тээврийн хэрэгслүүд GPS нэгдсэн системд холбогдсоноор   гарах цэгээс хүрэх цэг хүртэлх  хурдыг тогтмол хянах боломж бүрдсэн ба Ховд, Говь-Алтай, Баянхонгор, Өвөрхангай аймгуудад дундын хяналт хийгддэг. Ачаа тээврийн хувьд аймагт орж гарах хот хоорондын бүх тээврийн хэрэгслүүдийн даацыг хэмждэг, техникийн  бүрэн бүтэн байдлыг  аймгийн Автотээврийн төвөөс 24 цаг хянан ажиллаж байна.</t>
  </si>
  <si>
    <t xml:space="preserve">Өлгий хотын иргэдийн эрүүл, аюулгүй орчинд амьдрах эрхийг хангах, Өлгий хотын батлагдсан хөгжлийн ерөнхий төлөвлөгөөг хэрэгжүүлэх зорилгоор Онгоцны буудлын дэргэдэх "Шинэ Өлгий хороолол"-ын 682 га газар нутгийн хэсэгчилсэн ерөнхий төлөвлөгөөг боловсруулах судалгаа танилцуулгыг УИХ-ын гишүүдэд хүргүүлж, төлөвлөгөөг хийлгэх хөрөнгийн асуудлыг шийдвэрлэх хүсэлт тавьсан ба 2023 оны ОНХСангийн 52.0 сая төгрөгийн хөрөнгөөр хийлгэхээр төлөвлөгөөнд тусгагдсан болно. </t>
  </si>
  <si>
    <t>"Эх, хүүхдэд ээлтэй" сум, байгууллага болох хөдөлгөөнийг өрнүүлэх болзлыг шинэчлэн боловсруулсан  ба  болзлын журмыг аймгийн Засаг даргын зөвлөлөөр хэлэлцүүлэн аймгийн ИТХ-аар батлуулэ, сум байгууллагуудад хүргүлэн ажиллаж байна. Шалгаруулалтыг он гараад дүгнэх болно.</t>
  </si>
  <si>
    <t xml:space="preserve">Хүүхэд, залуучуудыг хөгжүүлэх, чөлөөт цагаа зөв боловсон өнгөрүүлэх таатай орчин бүрдүүлэх зорилгоор  Өлгий сумын 8 дугаар багт баригдаж буй 6,8 тэрбум төгрөгийн өртөг бүхий "Хүүхэд хамгаалал, хөгжлийн төв"-ийн  барилгын ажил үргэлжилж байна. Нэгдүгээр давхрын багана, дам нуруу, хучилт цутгагдаж, хоёрдугаар давхрын баганын цутгалт, арга бүтцийн ажлууд бүрэн хийгдэж дууссан.  2022 онд 1.6  тэрбум төгрөг зарцуулагдсан байна. Барилгын ажил эхэлж, 30 хувьтай ба тухайн онд хийгдэх ажил бүрэн хийгдсэн. </t>
  </si>
  <si>
    <t xml:space="preserve">Гэрч, хохирогчийг хамгаалах нэг цэгийн үйлчилгээний төв  нь 2022 онд нийт 26 хүн 7 насанд хүрэгч, 19 хүүхдийг байрлуулж, аюулгүй байдлын хамгаалалтад авч, шаардлагатай үйлчилгээ үзүүлэн ажилласан.  Хүүхэд хамгааллын хамгаалах, нөхөн сэргээх түвшний үйлчилгээнд нийт 19 хүүхэд,  Сэтгэл зүйн тайвшруулах суурь үйлчилгээнд 22, Сэтгэл заслын үйлчилгээнд 2 , Мэргэжлийн эрүүл мэндийн суурь үйлчилгээнд 13, хамтарсан багийн үйлчилгээнд 2, Эрх зүйн зөвлөгөө үйлчилгээнд 4, эрүүл мэндийн боловсрол олгох сургалтад 5 хүнийг тус тус хамруулсан. Гэрч, хохирогчийг хамгаалах нэг цэгийн үйлчилгээний төвийг хариуцсан нийгмийн ажилтны орон тоо, цалинг Аймгийн Гэр бүл, хүүхэд, залуучуудын хөгжлийн газраас,  төвийн зохион байгуулагч, сэтгэл зүйч болон эмчийн орон тоо,  цалинг орон нутгийн төсвөөс шийдвэрлэн  4 ажилтныг  тогтмол ажиллуулж байна. Хөдөлмөр, нийгмийн хамгааллын яам, Гэр бүл, хүүхэд, залуучуудын хөгжлийн газар болон ОУБ-аас  зохион байгуулсан чадавхжуулах сургалтад холбогдох ажилтнуудыг хамруулсан.  </t>
  </si>
  <si>
    <t>Аймгийн төвийн цэвэр усны шугамтай багуудад цэвэр усны шугамыг ашиглаж ухаалаг ус түгээх цэгтэй болгох асуудлыг шийдвэрлэх ажлын хүрээнд эхний ээлжинд Өлгий сумын айлуудыг үе шаттайгаар цэвэр усны шугамд холбох ажлыг улсын төсөв болон аймгийн орон нутгийн хөгжлийн сангийн хөрөнгөөр гүйцэтгэж байна. Тодруулбал, тухайн жилд улсын төсвийн хөрөнгө оруулалтаар Өлгий сумын 1 дүгээр багт цэвэр усны шугам татах ажлыг 174.0 сая төгрөгөөр, аймгийн орон нутгийн хөгжлийн сангийн хөрөнгөөр Өлгий сумын 8-р багт цэвэр усны шугам татах ажлыг 69.7 сая төгрөгөөр тус тус гүйцэтгэсэн.</t>
  </si>
  <si>
    <t>Өлгий сумын 8 дугаар багт явган хүний зам төлөвлөгдөж судалгаа, шинжилгээний ажил хийгдэж байна. 2023 онд аймгийн орон нутгийн хөгжлийн сангийн хөрөнгөөр хэрэгжүүлэхээр тусгасан байгаа.</t>
  </si>
  <si>
    <t>Хувийн хэвшлийн хөрөнгөөр хэрэгжүүлнэ.</t>
  </si>
  <si>
    <t xml:space="preserve">Тус аймгийн Засаг даргын Тамгын газар, Удирдлагын академийн мэргэжлийн багтай хамтран Аймгийн дунд хугацааны стратеги, хөгжлийн зураглалыг боловсруулсан. Дээрх хөгжлийн зураглалд “Алсын хараа-2050” “Монгол Улсын урт хугацааны хөгжлийн бодлого”, “Шинэ сэргэлтийн бодлого”-ын хүрээнд хэрэгжүүлэх арга хэмжээг тусгасан бөгөөд эдгээр бодлогын баримт бичгийг сурталчлах, олон нийтэд таниулах зорилгоор 2021  оны 09 дүгээр сард Улаанбаатар хотод, 2021 оны 10 дугаар сарын 28,30-ны өдрүүдэд Өлгий хотод нэг, хоёрдугаар шатны хэлэлцүүлгийг нийт 5 удаа аймгийн Хөгжимт драмын театрт эмэгтэйчүүд, ахмад настан, төрийн албан хаагчдад зохион байгуулсан бөгөөд аймгийн бодлого, шийдвэр гаргах түвшний бүх хүмүүсийг оролцуулсан. Аймгийн хэтийн хөгжил, хөгжлийн тэргүүлэх чиглэл, алсын харааг тодорхойлох зорилготой хөгжлийн зураглалыг 2022 оны аймгийн Иргэдийн төлөөлөгчдийн хурлын ээлжит VIII хуралдаанаар хэлэлцүүлэн батлуулсан болно. Түүнчлэн дээрх бодлогын баримт бичгүүдийг аймгийн 21:00 цагийн радио, Саян, Дербес телевизүүдээр хэсэгчилсэн тайлбартай нэвтрүүлгээр иргэд, олон нийтэд таниулан, сурталчлан ажиллаж байна. 
</t>
  </si>
  <si>
    <t>Орон нутгийн хөгжлийн аливаа бодлогыг тодорхойлохдоо аж ахуйн нэгж байгууллага, иргэн, хуулийн этгээдээс цахим хуудас /bayan-olgii.gov.mn/-аар санал авч, бодлогын баримт бичигт тусгах ажлыг тухай бүр зохион байгуулж байна. Дээрх шийдвэрийг ОНОНРТ-ээр тухай бүр мэдээллэж байна. Аймгийн хэмжээнд цахим засаглалыг бий болгох зорилт тавьж ажиллаж байгаа бөгөөд одоогийн байдлаар аймгийн Засаг даргын Тамгын газарт ERP үйл ажиллагааны цахим системийг нэвтрүүлсэн.  Түүнчлэн аймгийн Газрын харилцаа, барилга, хот байгуулалтын газар нь Эйбл, SPARK сүлжээг сум, болон дотооддоо бүрэн нэвтрүүлэн ажиллаж байна. Ингэснээр ажилтнуудын ажлыг хялбарчлах, дотоод мэдээлэл солилцох, төрийн үйлчилгээний стандартыг бий болгож, иргэдэд чирэгдэлгүй үйлчлэх боломжийг үе шаттай хэрэгжүүлж байна.</t>
  </si>
  <si>
    <t>2022 оны 11 дүгээр сарын 18-ны өдрийн байдлаар тус аймгийн Засаг даргын Тамгын газарт бичгээр 1081 өргөдөл, гомдол ирсэн бөгөөд үүнээс 1000 өргөдөл, гомдлыг шийдвэрлэн хариуг  хүргүүлж ажилласан.  Шийдвэрлэлт нь 92.5 хувьтай байна. Аймгийн Засаг даргын Тамгын газрын үйл ажиллагаанд дотоод мэдээллийн Эйбл, ERP программыг нэвтрүүлсэн бөгөөд 2021.09.01-ний өдрөөс хойш ирсэн өргөдөл, гомдлыг 100 хувь цахимжуулсан байна. Цахим систем нэвтрүүлснээр өргөдөл, гомдлын шийдвэрлэлтийн хугацааг хянах, харилцан солилцох, цохолт хийх, шилжүүлэхэд хялбар болсон байна.</t>
  </si>
  <si>
    <t xml:space="preserve">Төрийн албаны тухай хуулийн 21 дүгээр зүйл, УИХ-ын 2019 оны 21 дүгээр тогтоолоор батлагдсан “Төрийн захиргааны албан тушаалын зэрэг дэв, түүний нэмэгдэл олгох журам”-д заасны дагуу 2022 онд Төрийн захиргааны албан хаагчдын зэрэг дэв шинээр болон ахиулан олгох албан хаагчдын материалыг нэгтгэж, журмын дагуу хянаж, Салбар зөвлөлийн 2022 оны VII хуралдаанаар хэлэлцэж, гаргасан шийдвэрийг аймгийн Засаг даргад уламжилж, нийт санал ирүүлсэн төрийн захиргааны 27  байгууллагын 146 албан хаагчийн зэрэг дэвийг шинээр болон ахиулан олгох санал ирүүлснээс 140 албан хаагчид аймгийн Засаг даргын 2022 оны А/384 дүгээр захирамжаар төрийн захиргааны ахлах түшмэлийн албан тушаалын тэргүүн зэрэг дэвийг 5 албан хаагчид, дэд зэрэг дэвийг 6 албан хаагчид, гутгаар зэрэг дэвийг 4 албан хаагчид ахиулан олгох, мөн 1 албан хаагчид шинээр олгох /ахиулах -15, шинээр -1/ , Төрийн захиргааны дэс түшмэлийн албан тушаалын тэргүүн зэрэг дэвийг 23 албан хаагчид, дэд зэрэг дэвийг 19 албан хаагчид, гутгаар зэрэг дэвийг 32 албан хаагчид ахиулан олгох, мөн 17 албан хаагчид шинээр олгох /ахиулах -74, шинээр -17/, Төрийн захиргааны туслах түшмэлийн албан тушаалын тэргүүн зэрэг дэвийг 3 албан хаагчид, дэд зэрэг дэвийг 8 албан хаагчид, гутгаар зэрэг дэвийг 12 албан хаагчид ахиулан олгох, мөн 10 албан хаагчид шинээр олгох /ахиулах -23, шинээр -10/ шийдвэрийг тус тус гаргаж, холбогдох байгууллагад хүргүүлэн, хэрэгжилтэд хяналт тавьж ажиллаж байна. Ингэснээр 2019-2022 онд нийт 536 төрийн захиргааны албан хаагчдын нийгмийн баталгаа,  цалин хөлс нь 10-26 хувиар нэмэгдсэн үр дүн гарлаа.  
Мөн Төрийн албаны тухай хуулийн 36 дугаар зүйл, Монгол Улсын Ерөнхийлөгчийн 1995 оны 109 дүгээр зарлигаар батлагдсан “Төрийн захиргааны албан хаагчийн тангарах өргөх ёслолын журам”-ын дагуу 2019 онд төрийн захиргааны 13 байгууллагын байгууллагын 22 төрийн албан хаагч, 2020 онд  төрийн захиргааны 11 байгууллагын байгууллагын 15 төрийн албан хаагч, 2021 онд төрийн захиргааны 13 байгууллагын байгууллагын 32 төрийн албан хаагч,  тохиолдуулан 2022 оны 07 дугаар сарын 06-ны өдөр төрийн захиргааны 21 байгууллагын 50  төрийн жинхэнэ албан хаагчийн тангараг өргүүлсэн ба нийт 6 удаагийн төрийн жинхэнэ албан хаагчийн тангараг өргөх ёслолын үйл ажиллагааг зохион байгуулсан байна. </t>
  </si>
  <si>
    <t xml:space="preserve">Аймгийн Засаг даргын Тамгын газраас сум, байгууллагуудын удирдах ажилтнуудын зөвлөгөөн зохион байгуулахад нийт 13 сум, 1 тосгоны удирдлагууд болон аймгийн Засаг даргын дэргэдэх хэлтэс агентлаг, байгууллагуудын удирдах албан тушаалтнуудад Засгийн газрын 2020 оны 206 дугаар тогтоолоор батлагдсан “Бодлогын баримт бичгийн хэрэгжилт болон захиргааны байгууллагын үйл ажиллагаанд хяналт-шинжилгээ, үнэлгээ хийх” нийтлэг журам, аймгийн Засаг даргын 2021 оны А/751 дүгээр захирамжаар батлагдсан ХШҮ-ний журмуудыг танилцуулж, сум, байгууллагын 2021 оны ажлын нэгдсэн үнэлгээ, цаашид анхаарах асуудлын талаар мэдээлэл хийж, зөвлөмж хүргүүлсэн. Мөн хяналт-шинжилгээ, үнэлгээ хийх, тайлан гаргах талаар зөвлөгөө авахаар ирсэн агентлаг, байгууллагын удирдлага, мэргэжилтнүүдэд  тухай бүрт нь заавар зөвлөгөө өгч ажиллаж байна. </t>
  </si>
  <si>
    <t>Тус аймгийн 13 сум,1 тосгон, 27 агентлаг, 11 байгууллагын  2021 оны жилийн эцсийн үйл ажиллагаанд ХШҮ-ний журмын дагуу үнэлгээ хийж, байр эзлүүлэн эхний 5 байранд орсон сум, байгууллагын удирдлагуудыг урамшуулан шагнуулсан. Тэргүүний сумаар Өлгий, Сагсай, Алтай, Ногооннуур, Дэлүүн сумууд, Тэргүүний байгууллагаар Улсын бүртгэлийн хэлтэс, Стандартчилал хэмжил зүйн газар, Орон нутгийн өмчийн газар, Номын сан, Газрын харилцаа, барилга хот байгуулалтын газар зэрэг байгууллагууд шалгарсан. Одоогийн байдлаар 3 сум болон аймгийн Засаг даргын эрхлэх асуудлын хүрээний 2 байгууллагын үйл ажиллагаанд газар дээр нь хяналт-шинжилгээ, үнэлгээ хийж, зөвлөгөө өгч ажиллаж байна. Тус оны жилийн эцэс хүртэл батлагдсан график төлөвлөгөөний дагуу үргэлжлүүлж, хяналт-шинжилгээ, үнэлгээний цар хүрээ, үр өгөөжийг нэмэгдүүлэх үйл ажиллагааг тасралтгүй хийж ажиллах болно. Мөн аймгийн Засаг дарга агентлаг, байгууллагын даргатай байгуулсан гэрээний 2022 оны хагас жилийн хэрэгжилтийн тайлан ирүүлсэн 23 байгууллагын тайлангийн явцад үнэлгээ хийсэн. Түүнчлэн Засгийн газрын 2020 оны 206 дугаар тогтоолоор баталсан “Бодлогын  баримт бичгийн хэрэгжилт болон захиргааны байгууллагын үйл ажиллагаанд хяналт-шинжилгээ, үнэлгээ хийх нийтлэг журам”-д Засгийн газрын 2021 оны 374 дүгээр тогтолоор нэмэлт өөрчлөлт өөрчлөлт оруулсныг шинэчилж, агентлагуудад хүргүүлэхээр ажиллаж байгаа ба бодлогын баримт бичгүүд болон холбогдох тайлан мэдээнд 7 хоног бүрийн даваа гариг, сар, улирал, хагас жилээр тухай бүрд нь хяналт-шинжилгээ, үнэлгээ хийж, Засгийн газрын Хэрэг эрхлэх газарт хүргүүлэн ажиллаж байна.</t>
  </si>
  <si>
    <t>Төрийн хэмнэлтийн тухай хуулийн хүрээнд тухайн онд санхүүжилт шийдвэрлэгдээгүй тул дараа онд хэрэгжүүлэхээр хойшлуулав.</t>
  </si>
  <si>
    <t>Х/б</t>
  </si>
  <si>
    <t>Төрийн хэмнэлтийн тухай хуулийн дагуу хэрэгжих боломжгүй болсон. Дараа онд хэрэгжүүлэхээр төлөвлөж байна.</t>
  </si>
  <si>
    <t>Гадаад улс болон хөрш орнууд, хил залгаа мужуудтай Монгол улсын гадаад бодлогын үзэл баримтлалын хүрээнд  харилцан хамтын ажиллагааг хөгжүүлэн ажиллаж байна. Тус  аймагт 2022 онд  Бүгд Найрамдах Казахстан улс, Холбооны Бүгд найрамдах Герман улс, Бүгд найрамдах Турк улсаас Монгол улсад суугаа онц бөгөөд бүрэн эрхт элчин сайд, бусад албаны хүмүүс,  Европын холбооны элчин сайд нар айлчлал хийж холбогдох асуудлын хүрээнд харилцан санал солилцов. 2022 оны 09 дүгээр  сард “Торгоны замын эдийн засгийн бүс - Алтай уулын дэд бүсийн эдийн засгийн хамтын ажиллагааны олон улсын форум ”–д  аймгийн Засаг дарга онлайнаар  оролцов. БНХАУ-ын Алтай аймагтай эдийн засаг, соёл, боловсрол, спорт, аялал жуулчлал болон хоёр талын хилийн боомтыг  байнгын ажиллагаатай болгох, дэд бүтцийн асуудлыг шийдвэрлэх, гуравдагч улс руу гарах эдийн засгийн коридор бий болгох, хил дамнасан аялал жуулчлалыг хөгжүүлж,  олон талт хөрөнгө оруулалтыг дэмжиж ажиллахаар харилцан санал бодлоо  солилцов.  Түүнчлэн аймгийн БНСУ-ын Чангвон хотын Чангшин их сургуульд   элсэн суралцах эрх авсан тус аймгийн оюутнуудын нөхцөл байдалтай танилцаж, цаашид  оюутны тоог нэмэгдүүлэх болон төрийн албан хаагчдыг богино болон дунд хугацааны сургалтад хамруулах  талаар сургуулийн удирдлагуудтай  уулзав. ИТХ-ын дарга болон аймгийн засаг дарга   Америкийн Нэгдсэн улсад “Нээлттэй дэлхий” хөтөлбөрт оролцов. Дээрхи  хөтөлбөрийн  үр дүнгийн талаар болон бусад асуудлаар АНУ-ын улс төрийн хэлтсийн дарга хүрэлцэн ирж  Баян-Өлгий аймагт ажиллав. Мөн ОХУ-ын Горно-Алтайск хотын захирагч болон төлөөллүүд тус аймагт ажиллаж хоёр аймгийн найрсаг хөршийн харилцааг улам бэхжүүлж дэмжиж ажиллахаар санал бодлоо солилцов. Тэрбум мод үндэсний хөдөлгөөний хүрээнд хамтран ажиллахаар ТЗУХ-ийн даргаар ахлуулсан ажлын хэсэг  тус улсын  Горно-Алтайск хотын  ХАҮТанхимын  удирдлагуудтай уулзаж мод үржүүлгийн газрын модны суулгацын төрөлтэй танилцлаа.   "Алтай бидний нийтийн гэр"  Олон Улсын Зохицуулах Зөвлөлийн дэргэдэх Грит Алтай фестивалийг энэ  жил  Баян-Өлгий аймагт зохион байгуулахаар болсон тул тухайн зохион байгуулагдах үйл ажиллагааны талаар хоёр талын төлөөллүүд урьдчилсан байдлаар санал бодлоо тус тус солилцсон болно.</t>
  </si>
  <si>
    <t xml:space="preserve"> “Дэлхийн зөн Монгол” Олон улсын байгууллага Европын холбооны санхүүжилтээр Иргэний нийгмийн байгууллагуудыг чадавхжуулах, “Хамтдаа даван туулъя” төслийн  үйл ажиллагааны хүрээнд Баян-Өлгий аймагт нийт 3 эко жорлон, 20 өрхийн эко 00 шинээр барьж, 150 өрхөд 4 удаагийн хүнсний багцын тусламж, гарын угаалтуур, стандартын усны сав, ариун цэврийн багц, 120 өрхөд жижиг, дунд бизнес эрхлэхэд шаардагдах багаж хэрэгслүүд, хүүхдийн боловсролыг дэмжих, боловсролын тэгш, хүртээмжтэй хүргэх зорилгоор хүүхдүүдэд 70 ширхэг ухаалаг утас тус тус тараасан болно. Япон Улсын Засгийн газрын 2021 оны Өвсний үндэс – Хүнсний аюулгүй байдлыг хангах буцалтгүй тусламжийн хөтөлбөрийн хүрээнд хэрэгжих “Баян-Өлгий аймгийн Өлгий сумын ЕБ-ын 5-р сургуулийн засварын ажилд тус улсын элчин сайдын яамнаас  төслийн санхүүжилт болох 397,824,378 төгрөг батлагдаж, засварын ажил бүрэн хийгдсэн. Түүнчлэн Тика ОУБ--ын төлөөллүүд  Баян-Өлгий аймгийн 12 багт  50 хүүхдийн цэцэрлэгийн  барилгыг ашиглалтад хүлээлгэн өгч,  аймгийн төвийн 400 өрх болон Цэнгэл сумын 200 гаруй өрхөд хүнсний тусламж үзүүлэн, аймгийн Хөдөлмөр, халамжийн үйлчилгээний газрын харьяа аймгийн Асрамжийн газрын дутуу баригдсан барилгын ажлыг дуусган, хүлээлгэж өгөв. Азийн хөгжлийн банкны зээлийн хөрөнгөөр  хэрэгжиж байгаа Өлгий сумыг тойрон гарах  18,9 км зам, 204 метр бетон гүүрийн ажил хийгдэж байна. Мөн Германы олон улсын хөрөнгө оруулалтаар  тус аймгийн Дэлүүн суманд  Бяслагийн үйлдвэрлэл байгуулах төсөл хөтөлбөр судалгааны  шатанд байна.   Дэлхийн банкны Тогтвортой амьжиргаа-3 төслийн зүгээс аймгийн Нэгдсэн эмнэлэгт нэн шаардлагтай  эх, нярайн тусламж үйлчилгээний 12 нэр төрлийн 37 ширхэг 69.5 сая  төгрөгийн үнэ бүхий эх, нярай, хүүхдийн эрүүл мэндийн тусламж, үйлчилгээнд нэн шаардлагатай төрөхийн ор, нярайн шарлалтыг хэмжих аппарат, нярайн дулаацуулах ширээ, олон үзүүлэлттэй өвчтний монитор, тариурын автомат шахуурга, амбу маск, хүүхдийн урт, өндөр хэмжигч, электрон жин, ургийн монитор, хүчилтөрөгч өтгөрүүлэгч зэрэг багаж хэрэгсэл, тоног төхөөрөмжүүдийг хүлээлгэн өгөв. Польш Улсын Засгийн газрын хөнгөлөлтэй зээлийн санхүүжилтээр Баян-Өлгий аймагт  хоногт 4200 м3 бохир ус цэвэрлэх хүчин чадал бүхий цэвэр, бохир усны байгууламжийн шавь тавигдсан болно. </t>
  </si>
  <si>
    <t>Өлгий сумын агаарын чанарыг сайжруулах бүс тогтоож, бүсэд мөрдөх журамд тусгах саналыг холбогдох мэргэжлийн байгууллагуудаас авч нэгтгэн боловсруулж Байгаль орчин, аялал жуулчлалын яамаар хянуулахаар баталгаажуулан хүргүүлэв.</t>
  </si>
  <si>
    <t>Ногоон байгууламжийн хэмжээ нэмэгдсэн байна.</t>
  </si>
  <si>
    <t>Аймгийн ан агнуурын менежментийн төлөвлөгөө нь орон нутгийн хөгжлийн сангийн нийт 60.0 сая төгрөгөөр хийгдэхээр төлөвлөгдсөн. 2022 онд 40.0 сая төгрөгөөр  холбогдох мэргэжлийн байгууллагаар хийлгэж байгаа ба тухайн онд хийгдэх судалгааны ажил бүрэн хийгдсэн болно.</t>
  </si>
  <si>
    <t xml:space="preserve">Стандарт, хэмжил зүйн хэлтсээс “Дэлхийн Стандартын өдөр, Стандарт, хэмжил зүйн салбарын ажилтны өдөр”-ийг тохиолдуулан 2022 оны 10 дугаар сарын 12 -ны өдөр Өлгий сумын нутаг дэвсгэрт бүтээгдэхүүн үйлдвэрлэж байгаа болон худалдаа үйчилгээ эрхэлж байгаа аж ахуйн нэгж, иргэдэд салбарын хууль тогтоомж, журам, бүтээгдэхүүн, үйлчилгээний баталгаажуулалт, “MNS 5021-1:2019 Жижиглэн худалдааны газар, түүний үйлчилгээ, Ерөнхий шаардлага”, “MNS 2488:2021 Жигнэмэл гурилан бүтээгдэхүүн, Техникийн ерөнхий шаардлага” “MNS 4578:2021 Чанамал гурилан бүтээгдэхүүн.Техникийн ерөнхий шаардлага” “MNS 5760:2020 Хагас боловсруулсан гурилын бэлдэц. Техникийн ерөнхий шаардлага” “MNS1804 :2006 Хагас боловсруулсан махан бүтээгдэхүүн,Техникийн ерөнхий шаардлага” стандартуудыг танилцуулан баталгаажуулалтын мэдээллийн нэгдсэн сан болон хэмжих хэрэгслийн баталгаажуулалтын талаар сургалт зохион байгуулав. 
</t>
  </si>
  <si>
    <t>Өлгий суманд Ховд голын эргээр дугуйн, гүйлтийн зам барих судалгааны ажлын хэсгийг аймгийн Засаг даргын захирамжаар байгуулж, төлөвлөгөө гарган ажиллаж байна. Ажлын хэсгийн хурлаас Өлгий сумын нутаг дэвсгэр дэх Ховд голын эргийн 13 км замын маршрут тогтоож, бүдүүвчилсэн зургийг гаргаж, төсвийг хийлгэхээр шийдвэр гарсан. Өлгий сумын Засаг дарга зураг төсөв хийх компанитай гэрээ байгуулахаар ажиллаж байна.</t>
  </si>
  <si>
    <t xml:space="preserve">Тус аймгийн Засаг даргын Тамгын газарт авто паркийн шинэчлэл хийгдээгүй удсан, одоо ашиглаж байгаа албаны машинууд бартаат замаар байнга явдаг тул маш их хуучирч засвар авахааргүй болсон, түүнчлэн аймгийн төвөөс алслагдсан Буянт, Булган, Бугат, Дэлүүн, Алтанцөгц сумдууд албаны тээврийн хэрэгсэлгүй, иймд эдийн засгийн хэмнэлтийн хүрээнд хураагдсан том оврын, туулах чадвартай жийп автомашинуудаас албан ажлын зайлшгүй шаардлагыг харгалзан аймгийн Засаг даргын Тамгын газарт 3, дээрх нэр бүхий 5 сумд тус бүр 1 машин олгож, дэмжлэг үзүүлэхийг хүссэн саналыг Засгийн газрын Хэрэг эрхлэх газарт уламжилсан. </t>
  </si>
  <si>
    <t>Бугат сумын  2 дотуур байр; Булган сумын   2 дотуур байр; Буянт сумын  2 дотуур байр; Сагсай сумын 2 дотуур байрны  ариун цэврийн байгууламжийг эко ариун цэврийн байгууламжаар сольж, эрүүл ахуйн шаардлагад нийцсэн халуун усны өрөөгөөр хангасан.</t>
  </si>
  <si>
    <t>Төсөвт байгууллагуудын урсгал зардалд зайнаас хяналт хийж, урсгал төсвийн үр ашигтай зарцуулалт, батлагдсан төсөв, орон тооны хүрээнд үйл ажиллагаа явуулж байгаа эсэхэд тавих хяналт, хариуцлагыг  сайжруулан, санхүү төсвийн бодлого, санхүүгийн талаарх хууль тогтоомжийн хэрэгжилтийг орон нутагт зохион байгуулан ажиллаж байна. Санхүү, төрийн сангийн хэлтсийн зүгээс байгууллагууд болон сумдын санхүүгийн албыг шуурхай удирдлагаар хангах чиглэл өгөх, дотоодын хяналт шалгалт хийх, санхүү нягтлан бодох бүртгэлд хяналт тавих зэрэг ажилд мэргэжлийн удирдлагаар хангаж, чиг үүргийнхээ хүрээнд нэгжийн үйл ажиллагааг зохион байгуулж, гүйцэтгэлийн үр дүнг төсвийн ерөнхийлөн захирагч буюу аймгийн Засаг даргын  өмнө хариуцаж, тайлагнан ажиллаж байна. Зөрчилгүй ажиллаж байгаа болно.</t>
  </si>
  <si>
    <t>Төрийн сангаар хийгдэж байгаа гүйлгээнд тухай бүр хяналт тавин ажиллаж байна. Түүнчлэн харьяа санхүүгийн албадын үйл ажиллагаанд зайны болон газар дээрх хяналт-шалгалтыг тогтмол хийж гарсан зөрчил,  дутагдлыг арилгуулан, мэргэжлийн арга зүйгээр ханган ажиллаж байна. Төрийн сангаар хийгдэх санхүүжилт, төлбөр тооцоог  шуурхай гүйцэтгэх ажлын хүрээнд төсөвт байгууллагын цалингийн гүйлгээг Эрхийн бүртгэлийн сан системийг ашиглан цахимаар гүйцэтгэх, баталгаажуулах, дадлагажуулах танхимын сургалтыг Сангийн яам, Төрийн сангийн газар болон аймгийн ЗДТГ-ын Санхүү, төрийн сангийн хэлтэс хамтран аймгийн төвийн болон сумын төсвийн байгууллагын дарга, нягтлан бодогч нарт 2022 оны 04 дүгээр сарын 18-20-ны өдрүүдэд амжиллтай зохион байгуулсан болно. ЗДТГ-ын даргын тушаалын дагуу Өлгий, Бугат, Сагсай, Улаанхус, Цэнгэл сумуудаар зөвлөн туслах , шалгалтаар явж 2 хүнээс төрийн сангийн үйл ажиллагаатай холбоотой  сахилгын шийтгэл ноогдуулах саналыг төсвийн шууд захирагч нарт хүргүүлэв. Мөн  нэг нягтлан бодогчоос зөрчилийн тухай хуулийн дагуу шийтгэл ногдуулав.</t>
  </si>
  <si>
    <t xml:space="preserve">"Эх, хүүхдийн хяналтыг бүх шатанд сайжруулан удирдлагын хяналтын системийг бий болгож, үр дүнг тооцох  зорилгоор  орон нутгийн төсвөөс  20.0 сая төгрөгийг шийдвэрлэсэн. Уг системийн хүрээнд аймгийн хэмжээний бүх жирэмсэн эхчүүдийн нэрийн хяналтыг хянах боломжтой бөгөөд программ нь хийгдэж дууссан нэвтрүүлэхээр бэлтгэж байна. Сагсай, Цэнгэл, Дэлүүн, Толбо, Бугат сумын эрүүл мэндийн төвүүдэд “Орон нутгийн нөхөн үржихүйн насны эмэгтэйчүүд болон жирэмсэн эхийн нэрийн хяналтыг зохицуулах журам’’-ын хэрэгжилтэд хяналт-үнэлгээ хийгдэж, зөвлөмж хүргүүлэн ажилласан.  Жирэмсний хяналтын чанарыг сайжруулах, жирэмсэн эх болгоныг эрүүл мэндийн тусламж, үйлчилгээнд тэгш хамруулах зорилгоор “Нэрийн хяналтын журам”-ыг нэвтрүүлж, хяналтад байгаа жирэмсэн эхийг товлолын хугацаанд ирсэн үгүйг тэмдэглэх журнал гаргаж, 7 хоног тутам дүгнэж, ирээгүй жирэмсэн эхэд холбогдож шалтгааныг тодруулж байхыг сум, өрхийн эмч нарт үүрэг болгосон. Төрөх тасгийн амбулаториор үйлчлүүлж байгаа жирэмсэн эхчүүдийн  Жирэмсэн эхийн хяналтын хөтөч картанд хяналт үнэлгээ хийж, зөвлөмжийг харьяа эрүүл мэндийн байгууллагуудад албан даалгавраар хүргүүлэн ажилласан.  Орон нутгийн 21 цагийн радиогоор "Жирэмсэн эхийн хяналтын ач холбогдол"-ын талаар мэдээлэл хүргүүлсэн. Уг мэдээлллийг фейсбүүк хуудсаар 7400 хүн сонсож, 506 хүн лайк дарж, 12 хүн сэтгэгдэлээ үлдээсэн байна.  “Жирэмсэн эхийн жирэмсний хяналтын ач холбогдол”-ын талаар “Дербес” телевизээр мэдээлэл өгсөн бөгөөд цахим хуудсаар 33 удаа түгээж 2100 хүн үзэж, 278 хүн лайк дарж, 80 хүн сэтгэгдэл бичиж үлдээсэн байна. </t>
  </si>
  <si>
    <t>2022.11.20</t>
  </si>
  <si>
    <t>Дундаж</t>
  </si>
  <si>
    <t xml:space="preserve">                                                                                                                                                 ЕРӨНХИЙ ҮНЭЛГЭЭ</t>
  </si>
  <si>
    <t>БАЯН-ӨЛГИЙ АЙМГИЙН ЗАСАГ ДАРГЫН ТАМГЫН ГАЗАР</t>
  </si>
  <si>
    <t>Өлгий</t>
  </si>
  <si>
    <t>Бүлэг</t>
  </si>
  <si>
    <t>Дэд бүлэг</t>
  </si>
  <si>
    <t>Зорилтын тоо</t>
  </si>
  <si>
    <t xml:space="preserve">Хэрэгжилтийн явцын хувь /%/ </t>
  </si>
  <si>
    <t>Хэрэгжилтийн хувь</t>
  </si>
  <si>
    <t>тухайн жилээр</t>
  </si>
  <si>
    <t xml:space="preserve">1.1.Ковид-19 цар тахалтай холбоотой </t>
  </si>
  <si>
    <t>ХОЁР. ХҮНИЙ ХӨГЖЛИЙН БОДЛОГО</t>
  </si>
  <si>
    <t>2.1.Эрдэм боловсролд эрс өөрчлөлт</t>
  </si>
  <si>
    <t>2.2.Эрүүл мэнд-Эрхэм байлаг</t>
  </si>
  <si>
    <t>2.3. Ажилтай иргэн, амьжиргаатай өрх</t>
  </si>
  <si>
    <t>2.4. Чийрэг бие, шилдэг тамирчид</t>
  </si>
  <si>
    <t>2.5. Хойч үеийнхний төлөө</t>
  </si>
  <si>
    <t>2.6. Эх оронч үзэл, уламжлалт соёл</t>
  </si>
  <si>
    <t>ГУРАВ.  ЭДИЙН ЗАСГИЙН БОДЛОГО</t>
  </si>
  <si>
    <t>3.1. Сан хөрөнгө, сахилга дэг журам</t>
  </si>
  <si>
    <t>3.2.Ашигт малтмал, ард түмний сан хөмрөг</t>
  </si>
  <si>
    <t>3.3.Уламжлалт салбар, урагшлах тэмүүлэл</t>
  </si>
  <si>
    <t>3.4. Алтайн хишиг-аялал жуулчлал</t>
  </si>
  <si>
    <t>3.5. Гэрэл, илч, гэгээн амьдрал</t>
  </si>
  <si>
    <t>3.6. Цагийг товчилсон цардмал зам</t>
  </si>
  <si>
    <t>3.7. Хотын жавхаа, холч бодлого</t>
  </si>
  <si>
    <t>3.8.Сансарын холбоо, цахим мэдээлэл</t>
  </si>
  <si>
    <t>ДӨРӨВ. ШУДАРГА ЗАСАГЛАЛ, ШУУРХАЙ ҮЙЛЧИЛГЭЭ</t>
  </si>
  <si>
    <t>4.1.Төр, түмний эргэх холбоо</t>
  </si>
  <si>
    <t>4.2.Мэргэшсэн, хариуцлагатай төрийн алба</t>
  </si>
  <si>
    <t>4.3.Иргэний эрх, нийтийн эрх ашиг</t>
  </si>
  <si>
    <t>ТАВ. ЭРҮҮЛ, ЦЭВЭР, АЮУЛГҮЙ ОРЧИН</t>
  </si>
  <si>
    <t>5.1.Ээлтэй Эко бүс</t>
  </si>
  <si>
    <t>6.1. Төрөлх нутаг, төгөлдөр хөгжил</t>
  </si>
  <si>
    <t>6.2 Орон нутаг, оргилуун хөдөлмөр</t>
  </si>
  <si>
    <t>3.9. Стандарт, хэмжил зүйн тоног төхөөрөмжийн баазыг шинэчилж, хэмжих хэрэгслийн шалгалт, баталгаажуулалтын цар хүрээг өргөжүүлнэ.</t>
  </si>
  <si>
    <t>АЙМГИЙН ЗАСАГ ДАРГЫН ТАМГЫН ГАЗРЫН ХЯНАЛТ-ШИНЖИЛГЭЭ, ҮНЭЛГЭЭНИЙ ХЭЛТЭС</t>
  </si>
  <si>
    <t xml:space="preserve">БАЯН-ӨЛГИЙ АЙМГИЙН ЗАСАГ ДАРГЫН 2020-2024 ОНЫ ҮЙЛ АЖИЛЛАГААНЫ ХӨТӨЛБӨРИЙГ ХЭРЭГЖҮҮЛЭХ АРГА ХЭМЖЭЭНИЙ ТӨЛӨВЛӨГӨӨНИЙ 2022 ОНЫ ХЭРЭГЖИЛТИЙН ТОВЧОО                                                   </t>
  </si>
  <si>
    <t>2022.11.25</t>
  </si>
  <si>
    <r>
      <t xml:space="preserve">2021-2022 онд КОВИД-19 халдварын цар тахал гарсантай холбоотой халдварт өвчин нь өмнөх оны мөн үетэй харьцуулахад 179.5 промилоор нэмэгдсэн үзүүүлэлттэй байна. Харьяа эрүүл мэндийн байгууллагуудад Менингококкт халдвараас урьдчилан сэргийлэх, хариу арга хэмжээг эрчимжүүлэх, бэлэн байдлыг хангуулах, ЭМС-ын 2008 оны А/37 дугаар тушаалын хэрэгжилтийг хангаж ажиллах арга зүйн зөвлөмжийг 2 удаа хүргүүлсэн. Сургууль, цэцэрлэгийн нийт 2796 хүүхдийг назофарингитийн  урьдчилан сэргийлэх үзлэгт хамруулж 576 хүүхдийн цочмог үрэвслийг илрүүлэн 484 хүүхдийг эрүүлжүүлэх арга хэмжээ авч ажилласан.  Халдварт өвчнөөс урьдчилан сэргийлэх зөвлөмж мэдээ, мэдээллийг цахим хуудас болон  Орон нутгийн радио,  Дербес ТВ-гээр ард иргэдэд тогтмол мэдээллэж, ЭМС-ын 2021 оны “Коронавируст халдвар (КОВИД-19)-ын түр журам батлах тухай ” А/463 тоот тушаалын хэрэгжилтийг хангах үйл ажиллагааны хүрээнд Эрүүл мэндийн  хөгжлийн төвөөс цахимаар www.burtgel.mohs.mn программ болон мэдээлэл авах маягт, “Цочмог халууралт, цэврүүт, цусархаг тууралтат  халдварын тандалтыг эрчимжүүлэх, мэргэжил,  арга зүйн зөвөлгөө өгөх” сэдэвт сургалт, түүнчлэн ХӨСҮТ-ээс зохион байгуулсан 2 удаагийн цахим сургалтад нийт 77 эмч, эмнэлгийн ажилтнууд хамрагдсан болно. </t>
    </r>
    <r>
      <rPr>
        <sz val="11"/>
        <color rgb="FFFF0000"/>
        <rFont val="Arial"/>
        <family val="2"/>
      </rPr>
      <t>2022 оны 10 дугаар сарын  байдлаар</t>
    </r>
    <r>
      <rPr>
        <sz val="11"/>
        <color theme="1"/>
        <rFont val="Arial"/>
        <family val="2"/>
      </rPr>
      <t xml:space="preserve"> КОВИД-19 2165, вируст гепатит, бэлгийн замын халдварт өвчин 39, сүрьеэ 25, зоонозын халдвар 3, нярайн үжил 2, салхинцэцэг 10, Гепатит А 3, Гепатит B 7, Гар хөл, амны өвчин 3, Цусан суулга 3 нийтдээ 2260 халдварт өвчний тохиолдол бүртгэгдэж, бүртгэгдсэн тохиолдол бүрт голомтын шуурхай хариу арга хэмжээ зохион байгуулж, тандалт судалгаа, шинжилгээ хийж, дүгнэлт гарган  ажиллаж байна.  </t>
    </r>
  </si>
  <si>
    <r>
      <t>2022 онд аймгийн хэмжээнд дархлаажуулалтын ажлыг 13 сум, 1 тосгон, 4 өрхийн эрүүл мэндийн төв, Нэгдсэн эмнэлгийн төрөх тасагт 1 нийт 19 дархлаажуулалтын нэгж тарилгатай халдварт өвчний тандалтыг хийж,15 төрлийн вакцинаар дархлаажуулах ажлыг  зохион байгуулсан. 2022 оны тарилгатай халдварт өвчинд тандалт хийх зорилгоор Цагааннуур, Ногооннуур сумдаас тандалтын журмаар 10 хүүхдээс цочмог сул саажилтын сорьц цуглуулж,  НЭМҮТ-ийн Полимиелитийн лабораторид илгээж, шинжлүүлэхэд хариу нь бүгд сөрөг гарсан. ЭМС-ын 2001 оны 34 тоот тушаалын дагуу бохир ус, цэвэрлэх байгууламжийн слесарь, механик, орон сууц болон албан байгууллага, аж  ахуйн нэгжийн цэвэр, бохир усны слесарь, үйлчлэгч нарын 16 хүнийг тархвар судлалын заалтаар балнад өвчнөөс сэргийлэх тарилгад хамруулсан. 2022 оны байдлаар аймгийн хэмжээнд элэгний В вирустай 25 эх амаржснаас хүүхдийг нь В вирусээс хамгаалах Хепабиг вакцинаар дархлаажуулсан.</t>
    </r>
    <r>
      <rPr>
        <sz val="11"/>
        <color rgb="FFFF0000"/>
        <rFont val="Arial"/>
        <family val="2"/>
      </rPr>
      <t xml:space="preserve"> 2022 оны 10 дугаар сарын 19</t>
    </r>
    <r>
      <rPr>
        <sz val="11"/>
        <rFont val="Arial"/>
        <family val="2"/>
      </rPr>
      <t xml:space="preserve">-ний өдрийн байдлаар аймгийн хэмжээнд Коронавируст халдварын эсрэг нийт 164005 хүн тун вакцин таригдсан. 1-р тунд 67266 иргэн хамрагдаж 91.3%, 2-р тунд 64119 иргэн хамрагдаж 85.3%, 3-р тунд 18-аас дээш насны 31065 иргэн хамрагдаж 50.7%, 4-р тунд 1555 иргэн хамрагдаж 2.7% хамралттай   байна. Товлолын дархлаажуулалтын хамралтын хувь 97.3%, вакцин тус бүрээр нь авч үзвэл БЦЖ 99.7%, В гепатит 99.7%, Халдварт саа 97.7%, Тавт 97,1%,  УГУ 96.9%, А гепатит 96.3%,  ПЕВ 96.4%-ийн хамралттай байна. Халдварт өвчин судлалын үндэсний төв, НҮБ-ын Хүүхдийн сангийн 10.0 сая төгрөгийн дэмжлэгтэйгээр бүх сумдад дэмжлэгт хяналт хийх,   “Коронавируст халдвар (Ковид-19)-ын эсрэг вакцины ач холбогдол, хадгалалт, дархлаажуулах үйл ажиллагааны бичил төлөвлөгөө” хийх, сумын түвшинд зорилтот бүлгийн хамралтад анхаарах, цаашид вакцинжуулах ажлыг эрчимжүүлэх зорилгоор   ажилласан бөгөөд сумдын 21 нэгжийн вакцинаторуудыг чадавхжуулсан болно. </t>
    </r>
  </si>
  <si>
    <r>
      <t xml:space="preserve">Малчид, хувиараа хөдөлмөр эрхлэгчдийг нийгмийн даатгалын сайн дурын даатгалд хамруулах ажлыг жил бүр нэмэгдүүлэх ажлыг зохион байгуулж, малчид болон хувиараа хөдөлмөр эрхлэгчдийг нийгмийн даатгалын сайн дурын даатгалд хамруулан ажилласнаар аймгийн хэмжээнд хөдөлмөрийн насны 14414 малчны 2080 буюу 14 хувь нь нийгмийн даатгалын сайн дурын даатгалд хамрагдсан байна. </t>
    </r>
    <r>
      <rPr>
        <sz val="11"/>
        <color rgb="FFFF0000"/>
        <rFont val="Arial"/>
        <family val="2"/>
      </rPr>
      <t>2022 оны эхний 10 сарын байдлаар</t>
    </r>
    <r>
      <rPr>
        <sz val="11"/>
        <rFont val="Arial"/>
        <family val="2"/>
      </rPr>
      <t xml:space="preserve"> малчид, хувиараа хөдөлмөр эрхлэгчдийн сайн дурын нийгмийн даатгалын санд  498.5 сая төгрөг төвлөрсөн болно.</t>
    </r>
  </si>
  <si>
    <r>
      <rPr>
        <sz val="11"/>
        <color rgb="FFFF0000"/>
        <rFont val="Arial"/>
        <family val="2"/>
      </rPr>
      <t xml:space="preserve">Хүн ам өрхийн мэдээллийн санг сайжруулах 1 сарын аяныг 2022 оны 09 сарын 29-ний өдрөөс 10 дугаар сарын 28-ны өдрийн хооронд төлөвлөгөө, удирдамжийн хүрээнд аймгийн хэмжээнд зохион байгуулсан. </t>
    </r>
    <r>
      <rPr>
        <sz val="11"/>
        <color rgb="FF000000"/>
        <rFont val="Arial"/>
        <family val="2"/>
      </rPr>
      <t>Түүнчлэн сумдын төрийн сангийн төлөөлөгчдөд ХАӨМСангийн 3 дугаар улирлын шилжилт хөдөлгөөний баяжилт хийх, төрсөн хүүхэд, нас баралт, өрхийн үзүүлэлтийн алдаа, хувь хүний үзүүлэлтийн алдааг багасгах, зөрчлийг арилгуулах  талаар танхимын сургалтыг зохион байгуулсан.  Хүн ам, өрхийн мэдээллийн програмд нас дэвшилттэй холбоотой 15-аас дээш насны хүүхдийн мэргэжил эзэмшилт, хөдөлмөр эрхлэлт, нийгмийн халамжид хамрагдсан байдал зэрэг нийтдээ хувь хүний үзүүлэлтийн 7219 алдаа, өрхийн бүлгийн үзүүлэлтийн 127 алдаа болон яс үндэс буриадаар бүртгэгдсэн 2326 иргэний зөрүүтэй мэдээллийг Үндэсний Статистикийн Хороо, Улсын бүртгэлийн хэлтэстэй хамтран засах ажлын хүрээнд 1780 хүний ургийн овог зөрчилтэй байсныг програмд засварласан. Статистикийн анхан шатны мэдээллийг сайжруулах зорилгоор аймгийн нийт 100 багийн Засаг дарга болон Статистикийн асуудал хариуцсан санхүү төрийн сангийн 14 ажилтан, нийт 114 албан хаагчдыг хамруулсан 2 өдрийн танхимын сургалтыг амжилттай зохион байгуулж ажилласан.</t>
    </r>
  </si>
  <si>
    <r>
      <t>Монгол Улсын Засгийн газрын 2003 оны 224 дүгээр тогтоолын дагуу Мал, тэжээвэр амьтад, хашаа худгийн тооллогыг уламжил болгон жил бүрийн 12 дугаар сарын 07-ны өдрөөс 17-ны өдрийн хооронд 10 хоногт багтаан зохион байгуулан явуулдаг. Энэ жилийн тооллого явуулах хугацаа болоогүй байна. Харин Статистикийн тухай хуулийн 7 дугаар зүйлийн 1 дэх хэсгийн "л"-д заасны дагуу  Хөдөө аж ахуйн тооллогыг улс орон даяар 2022 оны 5 дугаар сарын 21-нээс 7 дугаар сарын 08-ны өдрийн хооронд зохион байгуулахаар Засгийн газрын 74 дүгээр тогтоол гарч Үндэсний Статистикийн хорооноос  зохион байгуулсан.  Тооллогын хүрээнд дараах ажлуудыг хийж гүйцэтгэсэн. Үүнд:  Аймгийн Засаг даргын 2022 оны А/290 дүгээр захирамжаар Хөдөө аж ахуйн тооллогын комиссыг 13 хүний бүрэлдэхүүнтэй байгуулж 
тооллогод ХААТ-1а 614, ХААТ-1б 47, ХААТ-2а 4659, ХААТ-2б 18, ХААТ-3 8, ХААТ-4 2, бүгд 5348 өрх, аж ахуйн нэгж байгууллагыг бүрэн хамруулсан.</t>
    </r>
    <r>
      <rPr>
        <sz val="11"/>
        <color rgb="FFFF0000"/>
        <rFont val="Arial"/>
        <family val="2"/>
      </rPr>
      <t xml:space="preserve"> Одоогийн байдлаар тооллогын үр дүнгийн тайлан боловсруулах, үр дүнг тархаах ажлыг зохион байгуулан ажиллаж байгаа болно.</t>
    </r>
  </si>
  <si>
    <t>2021 онд Засгийн газрын 2017 оны 223 дугаар тогтоолоор батлагдсан “Хүнсний ногоо” хөтөлбөрийн хүрээнд орон нутгийнхаа онцлогт тохируулж дэд хөтөлбөр боловсруулж аймгийн ИТХ-ын 2020 оны 11 дүгээр хуралдаанаар хэлэлцүүлэн батлуулсан. 2021 онд 156 га талбайд хүнсний ногоо тариалж 1874 тн ургац хураан авахаар төлөвлөгөө гаргасан ба 143,66 га талбайд тариалалт хийгдэж үүнээс 1554 тн ургац  хураан авсан. 2022 онд Хөдөө аж ахуйг дэмжих сангаас  зарлагдаж байгаа бүх мэдээ мэдээлэл болон техник, тоног төхөөрөмж, нийлэг хальсан хүлэмж, үр, суулгац, бордоо, ургамал хамгааллын бодисыг хэрхэн авах боломжийн талаар ард иргэдэд орон нутгийн хэвлэл, мэдээллийн хэрэгслээр болон байгууллагын цахим хаягаар түргэн шуурхай  мэдээлсэн .    Хөдөө аж ахуйг дэмжих сангаас 10 сая төгрөгөөр   16 нэр төрлийн хүнсний ногооны үрийг авч тариаланч иргэдэд болон аж ахуйн нэгжид 80 хувийн хөнгөлөлттэй үнээр өгсөн. Энэ онд аймгийн хэмжээнд 152.7 га-д хүнсний ногооны тариалалт хийхээс 157 га тариалалт хийж, 1688.4 тн ургац хураан авсан. Аймгийн хэмжээнд хүнсний ногооны 20.1 хувийг дотоодын ургацаар  хангаж байна. Хөтөлбөрийн зорилтот түвшинг хангаж байна.</t>
  </si>
  <si>
    <r>
      <t>Монгол улсын 2022 оны төсвийн тухай хуулийн хэрэгжилтийг хангаж улс, орон нутгийн төсвийн орлогын төлөвлөгөөг сар бүр өссөн дүнгээр ханган биелүүлж, татвар төлөгчдийг татварт бүрэн хамруулан ажилласнаар энэ оны эхний</t>
    </r>
    <r>
      <rPr>
        <sz val="11"/>
        <color rgb="FFFF0000"/>
        <rFont val="Arial"/>
        <family val="2"/>
      </rPr>
      <t xml:space="preserve"> 10 сарын байдлаар</t>
    </r>
    <r>
      <rPr>
        <sz val="11"/>
        <rFont val="Arial"/>
        <family val="2"/>
      </rPr>
      <t xml:space="preserve"> Улсын болон орон нутгийн төсөвт 14.8 тэрбум төгрөг, гүйцэтгэлээр 14.9 тэрбум төгрөг төвлөрсөн бөгөөд орлогын төлөвлөгөөний биелэлт  одоогийн байдлаар 100.8 %-ийн гүйцэтгэлтэй байна.</t>
    </r>
  </si>
  <si>
    <r>
      <t xml:space="preserve">Хүүхдийн  гэмт хэргээс урьдчилан  сэргийлэх чиглэлээр нутаг дэвсгэрийн хэмжээнд зохион байгуулсан нэгдсэн болон хэсэгчилсэн арга хэмжээнүүдэд  төрийн-18 байгууллага, төрийн бус-5 байгууллагыг татан оролцуулж, аж, ахуй нэгж байгууллага-5, төрийн байгууллага-16, төрийн бус  байгууллага-4, аж, ахуй нэгж байгууллага-12, олон нийтийн цагдаа-8, оюутан цагдаа-4, Ерөнхий боловсролын 16 сургуулийн  өдөрт нийт 32 эцэг, эхийн эргүүл, “Өсвөрийн сэргийлэгч бүлгэмийн” 16 бүлгийн 141 гишүүдэд Ерөнхий боловсролын сургуулийн захирал, нийгмийн ажилтан, эцэг,эхийн группээр дамжуулан цахимаар  үүрэг чиглэл өгч, мэргэжил арга зүйгээр хангасан. Тус аймгийн хэмжээнд гэмт хэргээс урьдчилан сэргийлэх чиглэлээр  “Ахмадын үг алт” сэдэвт  цуврал 3 нэвтрүүлэг, “Зөвлөгч охин”, “Сэргийлэгч хүүгийн адал явдал”сэдэвт 4 нэвтрүүлэг, “Хүүхдийн тоглох эрх” сэдэвт 1 нэвтрүүлэг, “Цагдаа- Подкаст” цуврал 5, “Онцлох мэдээ” нэвтрүүлэг зэргийг орон нутгийн “Саян”, “Дербес” телевизтэй хамтран 15 удаа 90 минутын сурвалжлага, орон нутгийн радиогоор  9 удаа, 35 минутын мэдээлэл хийсэн зэрэг ажлуудыг зохион явуулсан.  2021 онд 5  хүүхэд гэмт хэрэгт холбогдсон бөгөөд тус </t>
    </r>
    <r>
      <rPr>
        <sz val="11"/>
        <color rgb="FFFF0000"/>
        <rFont val="Arial"/>
        <family val="2"/>
      </rPr>
      <t xml:space="preserve">оны 10 сарын байдлаар </t>
    </r>
    <r>
      <rPr>
        <sz val="11"/>
        <rFont val="Arial"/>
        <family val="2"/>
      </rPr>
      <t>хүүхэд оролцсон 12 гэмт хэрэг бүртгэгдсэн бөгөөд үүнийг өнгөрсөн жилийн мөн үетэй харьцуулахад 7 гэмт хэрэг буюу 58.3 хувиар өссөн.</t>
    </r>
  </si>
  <si>
    <r>
      <t>Баян-Өлгий аймагт төрийн албаны 83 байгууллагад Ёс зүйн зөвлөл байгуулан ажиллаж байна. Аймгийн ЗДТГ-ын 2021 оны 38 дугаар тушаалаар ёс зүйн зөвлөлийг шинэчлэн байгуулж, ажиллах журмыг боловсруулан баталсан. Тус аймагт 2020 онд төрийн захиргааны болон төрийн үйлчилгээний 30, 2021 онд 6 албан хаагч ёс зүйн зөрчил гаргасан бол 2022 о</t>
    </r>
    <r>
      <rPr>
        <sz val="11"/>
        <color rgb="FFFF0000"/>
        <rFont val="Arial"/>
        <family val="2"/>
      </rPr>
      <t>ны эхний 11 сарын байдлаар ёс зүйн</t>
    </r>
    <r>
      <rPr>
        <sz val="11"/>
        <rFont val="Arial"/>
        <family val="2"/>
      </rPr>
      <t xml:space="preserve"> зөрчилтэй холбоотой 14 өргөдөл гомдол бүртгэгдэж, хуулийн хүрээнд шийдвэрлэж ажилласан байна. Үүнд 3 албан хаагчид сануулах хариуцлагын арга хэмжээ, 8 албан хаагчид уучлалт гуйх арга хэмжээ тус тус авч, 2 албан хаагчийн өргөдлийг хуулийн байгууллагад шилжүүлж, улмаар халах сахилгын хариуцлага тооцсон байна.  Энэ нь өмнөх оны мөн үетэй харьцуулахад өссөн үзүүлэлттэй байна. Баян-Өлгий аймаг дахь Сум дундын Эрүүгийн хэргийн анхан шатны шүүхийн шийтгэх тогтоолоор нийтийн албанд 1-4 жилийн хугацаагаар томилогдон ажиллах эрхийг нь хассан ялаар шийтгэгдсэн 2021 онд 23 төрийн албан хаагч бүртгэгдсэн бол 2022 оны эхний 11 сарын байдлаар 7 хүн бүртгэгдсэн байна. Тайлан оны эхний хагас жилд танхимын болон цахим сургалтад давхардсан тоогоор Засгийн газар, Төрийн албаны зөвлөлийн зорилтод сургалтад 85, мэргэжил, арга зүйн бусад сургалтад 600 гаруй төрийн албан хаагч хамрагдсан. Мөн Төрийн албаны зөвлөлөөс 7 хоног бүрийн “Пүрэв” гарагт зохион байгуулж буй 24 удаагийн  "7:4:10" хөтөлбөрт сургалтад салбар зөвлөлийн гишүүд, холбогдох сум, агентлаг, байгууллагын сонирхсон албан хаагчид тогтмол хамрагддаг болсон. 2022 оны 2 дугаар сарын 15-ны өдрийн байдлаар аймгийн Засаг даргын Тамгын газарт ХАСХОМ-ийг шинэчлэн гаргах 295 албан тушаалтан байгаагаас бүгд хуулийн хугацаанд хөрөнгө орлогын мэдүүлэг өгсөн байна. Үүнд: төрийн захиргааны 90 албан хаагч, Төрийн тусгай 3, төрийн үйлчилгээний 194, бусад 8 төрийн албан хаагч  байна. Мөн 2022 оны эхний 11 сард  аймгийн хэмжээнд шинээр томилуулахаар 101 албан хаагчийн хувийн ашиг сонирхлын урьдчилсан мэдүүлгийг Авлигатай тэмцэх газарт хүргүүлж, хянуулсан байна.   Оны эхэнд сумдын Засаг дарга, Иргэдийн төлөөлөгчдийн хурлын дарга, Засаг даргын Тамгын газрын дарга, хууль эрх зүйн мэргэжилтнүүдэд “Ёс зүй, сахилга хариуцлага” сэдэвт сургалт зохион байгуулсан.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</si>
</sst>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0.0"/>
    <numFmt numFmtId="165" formatCode="_(* #,##0.0_);_(* \(#,##0.0\);_(* &quot;-&quot;??_);_(@_)"/>
    <numFmt numFmtId="166" formatCode="_-* #,##0.00_₮_-;\-* #,##0.00_₮_-;_-* &quot;-&quot;??_₮_-;_-@_-"/>
    <numFmt numFmtId="167" formatCode="_-* #,##0.0_₮_-;\-* #,##0.0_₮_-;_-* &quot;-&quot;??_₮_-;_-@_-"/>
    <numFmt numFmtId="168" formatCode="0.0%"/>
    <numFmt numFmtId="169" formatCode="#,##0.0"/>
    <numFmt numFmtId="170" formatCode="_(* #,##0.0_);_(* \(#,##0.0\);_(* &quot;-&quot;?_);_(@_)"/>
  </numFmts>
  <fonts count="42" x14ac:knownFonts="1">
    <font>
      <sz val="11"/>
      <color theme="1"/>
      <name val="Calibri"/>
      <family val="2"/>
      <scheme val="minor"/>
    </font>
    <font>
      <sz val="11"/>
      <color theme="1"/>
      <name val="Calibri"/>
      <family val="2"/>
      <scheme val="minor"/>
    </font>
    <font>
      <sz val="11"/>
      <color theme="1"/>
      <name val="Calibri"/>
      <family val="2"/>
      <charset val="204"/>
      <scheme val="minor"/>
    </font>
    <font>
      <sz val="11"/>
      <color theme="1"/>
      <name val="Calibri"/>
      <family val="2"/>
      <charset val="1"/>
      <scheme val="minor"/>
    </font>
    <font>
      <sz val="12"/>
      <color rgb="FFFF0000"/>
      <name val="Arial"/>
      <family val="2"/>
    </font>
    <font>
      <sz val="12"/>
      <name val="Arial"/>
      <family val="2"/>
    </font>
    <font>
      <sz val="12"/>
      <color theme="1"/>
      <name val="Arial"/>
      <family val="2"/>
    </font>
    <font>
      <sz val="12"/>
      <color rgb="FF000000"/>
      <name val="Arial"/>
      <family val="2"/>
    </font>
    <font>
      <sz val="12"/>
      <name val="Times New Roman"/>
      <family val="1"/>
      <charset val="204"/>
    </font>
    <font>
      <sz val="11"/>
      <name val="Times New Roman"/>
      <family val="1"/>
      <charset val="204"/>
    </font>
    <font>
      <sz val="12"/>
      <name val="Arial"/>
      <family val="2"/>
      <charset val="204"/>
    </font>
    <font>
      <sz val="11"/>
      <color theme="1"/>
      <name val="Times New Roman"/>
      <family val="1"/>
      <charset val="204"/>
    </font>
    <font>
      <sz val="10"/>
      <color theme="1"/>
      <name val="Times New Roman"/>
      <family val="1"/>
      <charset val="204"/>
    </font>
    <font>
      <sz val="11"/>
      <color rgb="FF000000"/>
      <name val="Times New Roman"/>
      <family val="1"/>
      <charset val="204"/>
    </font>
    <font>
      <sz val="11"/>
      <color rgb="FFFF0000"/>
      <name val="Times New Roman"/>
      <family val="1"/>
      <charset val="204"/>
    </font>
    <font>
      <sz val="11"/>
      <name val="Arial"/>
      <family val="2"/>
      <charset val="204"/>
    </font>
    <font>
      <sz val="12"/>
      <color theme="1"/>
      <name val="Calibri"/>
      <family val="2"/>
      <scheme val="minor"/>
    </font>
    <font>
      <sz val="11"/>
      <name val="Arial"/>
      <family val="2"/>
    </font>
    <font>
      <sz val="10"/>
      <name val="Arial"/>
      <family val="2"/>
    </font>
    <font>
      <b/>
      <sz val="10"/>
      <name val="Arial"/>
      <family val="2"/>
    </font>
    <font>
      <sz val="10"/>
      <color theme="1"/>
      <name val="Arial"/>
      <family val="2"/>
    </font>
    <font>
      <sz val="10"/>
      <name val="Times New Roman"/>
      <family val="1"/>
      <charset val="204"/>
    </font>
    <font>
      <b/>
      <sz val="11"/>
      <name val="Arial"/>
      <family val="2"/>
    </font>
    <font>
      <sz val="10"/>
      <color theme="1"/>
      <name val="Calibri"/>
      <family val="2"/>
      <scheme val="minor"/>
    </font>
    <font>
      <b/>
      <sz val="9"/>
      <name val="Arial"/>
      <family val="2"/>
    </font>
    <font>
      <sz val="11"/>
      <color theme="1"/>
      <name val="Arial"/>
      <family val="2"/>
    </font>
    <font>
      <sz val="11"/>
      <color rgb="FF050505"/>
      <name val="Arial"/>
      <family val="2"/>
    </font>
    <font>
      <sz val="11"/>
      <color rgb="FF000000"/>
      <name val="Arial"/>
      <family val="2"/>
    </font>
    <font>
      <sz val="11"/>
      <color rgb="FFFF0000"/>
      <name val="Arial"/>
      <family val="2"/>
    </font>
    <font>
      <b/>
      <sz val="11"/>
      <color theme="1"/>
      <name val="Arial"/>
      <family val="2"/>
    </font>
    <font>
      <sz val="11"/>
      <color theme="0"/>
      <name val="Arial"/>
      <family val="2"/>
    </font>
    <font>
      <sz val="11"/>
      <color indexed="8"/>
      <name val="Arial"/>
      <family val="2"/>
    </font>
    <font>
      <sz val="11"/>
      <color rgb="FF333333"/>
      <name val="Arial"/>
      <family val="2"/>
    </font>
    <font>
      <sz val="11"/>
      <color rgb="FF00000A"/>
      <name val="Arial"/>
      <family val="2"/>
    </font>
    <font>
      <b/>
      <i/>
      <sz val="11"/>
      <name val="Arial"/>
      <family val="2"/>
    </font>
    <font>
      <sz val="11"/>
      <color rgb="FF9C0006"/>
      <name val="Calibri"/>
      <family val="2"/>
      <scheme val="minor"/>
    </font>
    <font>
      <sz val="11"/>
      <color rgb="FFFF0000"/>
      <name val="Times New Roman"/>
      <family val="1"/>
    </font>
    <font>
      <sz val="11"/>
      <color rgb="FFFF0000"/>
      <name val="Calibri"/>
      <family val="2"/>
      <scheme val="minor"/>
    </font>
    <font>
      <sz val="11"/>
      <name val="Times New Roman"/>
      <family val="1"/>
    </font>
    <font>
      <sz val="11"/>
      <color theme="0"/>
      <name val="Times New Roman"/>
      <family val="1"/>
      <charset val="204"/>
    </font>
    <font>
      <b/>
      <sz val="12"/>
      <name val="Arial"/>
      <family val="2"/>
    </font>
    <font>
      <b/>
      <sz val="10"/>
      <color theme="1"/>
      <name val="Arial"/>
      <family val="2"/>
    </font>
  </fonts>
  <fills count="9">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theme="8" tint="0.79998168889431442"/>
        <bgColor indexed="65"/>
      </patternFill>
    </fill>
    <fill>
      <patternFill patternType="solid">
        <fgColor theme="0"/>
        <bgColor rgb="FFFFFFFF"/>
      </patternFill>
    </fill>
    <fill>
      <patternFill patternType="solid">
        <fgColor rgb="FFFFC7CE"/>
      </patternFill>
    </fill>
    <fill>
      <patternFill patternType="solid">
        <fgColor theme="0"/>
        <bgColor rgb="FFF3F4F6"/>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595959"/>
      </left>
      <right style="thin">
        <color rgb="FF595959"/>
      </right>
      <top style="thin">
        <color rgb="FF595959"/>
      </top>
      <bottom style="thin">
        <color rgb="FF595959"/>
      </bottom>
      <diagonal/>
    </border>
    <border>
      <left/>
      <right style="thin">
        <color rgb="FF000000"/>
      </right>
      <top style="thin">
        <color indexed="64"/>
      </top>
      <bottom style="thin">
        <color indexed="64"/>
      </bottom>
      <diagonal/>
    </border>
    <border>
      <left/>
      <right style="thin">
        <color rgb="FF000000"/>
      </right>
      <top style="thin">
        <color rgb="FF000000"/>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rgb="FF595959"/>
      </left>
      <right style="thin">
        <color rgb="FF595959"/>
      </right>
      <top/>
      <bottom style="thin">
        <color rgb="FF595959"/>
      </bottom>
      <diagonal/>
    </border>
  </borders>
  <cellStyleXfs count="11">
    <xf numFmtId="0" fontId="0" fillId="0" borderId="0"/>
    <xf numFmtId="0" fontId="1" fillId="0" borderId="0"/>
    <xf numFmtId="0" fontId="2" fillId="0" borderId="0"/>
    <xf numFmtId="0" fontId="1" fillId="0" borderId="0"/>
    <xf numFmtId="0" fontId="3" fillId="0" borderId="0"/>
    <xf numFmtId="43" fontId="1" fillId="0" borderId="0" applyFont="0" applyFill="0" applyBorder="0" applyAlignment="0" applyProtection="0"/>
    <xf numFmtId="0" fontId="16" fillId="0" borderId="0"/>
    <xf numFmtId="166" fontId="1" fillId="0" borderId="0" applyFont="0" applyFill="0" applyBorder="0" applyAlignment="0" applyProtection="0"/>
    <xf numFmtId="0" fontId="1" fillId="4" borderId="0" applyNumberFormat="0" applyBorder="0" applyAlignment="0" applyProtection="0"/>
    <xf numFmtId="0" fontId="35" fillId="6" borderId="0" applyNumberFormat="0" applyBorder="0" applyAlignment="0" applyProtection="0"/>
    <xf numFmtId="9" fontId="1" fillId="0" borderId="0" applyFont="0" applyFill="0" applyBorder="0" applyAlignment="0" applyProtection="0"/>
  </cellStyleXfs>
  <cellXfs count="552">
    <xf numFmtId="0" fontId="0" fillId="0" borderId="0" xfId="0"/>
    <xf numFmtId="0" fontId="5" fillId="0" borderId="1" xfId="0" applyFont="1" applyFill="1" applyBorder="1" applyAlignment="1">
      <alignment vertical="center" wrapText="1"/>
    </xf>
    <xf numFmtId="0" fontId="5" fillId="0" borderId="7" xfId="0" applyFont="1" applyFill="1" applyBorder="1" applyAlignment="1">
      <alignment horizontal="center" vertical="center" wrapText="1"/>
    </xf>
    <xf numFmtId="0" fontId="6" fillId="0" borderId="4" xfId="0" applyFont="1" applyBorder="1" applyAlignment="1">
      <alignment horizontal="justify" vertical="center" wrapText="1"/>
    </xf>
    <xf numFmtId="0" fontId="6" fillId="0" borderId="4" xfId="0" applyFont="1" applyBorder="1" applyAlignment="1">
      <alignment horizontal="center" vertical="center" wrapText="1"/>
    </xf>
    <xf numFmtId="164" fontId="6" fillId="0" borderId="4" xfId="0" applyNumberFormat="1"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justify" vertical="center" wrapText="1"/>
    </xf>
    <xf numFmtId="164" fontId="7" fillId="0" borderId="4" xfId="0" applyNumberFormat="1" applyFont="1" applyBorder="1" applyAlignment="1">
      <alignment horizontal="center" vertical="center" wrapText="1"/>
    </xf>
    <xf numFmtId="0" fontId="5" fillId="0" borderId="4" xfId="0" applyFont="1" applyFill="1" applyBorder="1" applyAlignment="1">
      <alignment vertical="center"/>
    </xf>
    <xf numFmtId="0" fontId="5" fillId="0" borderId="4" xfId="0" applyFont="1" applyFill="1" applyBorder="1" applyAlignment="1">
      <alignment vertical="center" wrapText="1"/>
    </xf>
    <xf numFmtId="164" fontId="5" fillId="0" borderId="4" xfId="0" applyNumberFormat="1" applyFont="1" applyFill="1" applyBorder="1" applyAlignment="1">
      <alignment horizontal="center" vertical="center" wrapText="1"/>
    </xf>
    <xf numFmtId="0" fontId="5" fillId="0" borderId="0" xfId="0" applyFont="1" applyFill="1" applyAlignment="1">
      <alignment horizontal="center" vertical="center"/>
    </xf>
    <xf numFmtId="2" fontId="5" fillId="0" borderId="4" xfId="0" applyNumberFormat="1" applyFont="1" applyFill="1" applyBorder="1" applyAlignment="1">
      <alignment horizontal="justify" vertical="center" wrapText="1"/>
    </xf>
    <xf numFmtId="0" fontId="5" fillId="0" borderId="4" xfId="0" applyFont="1" applyFill="1" applyBorder="1" applyAlignment="1">
      <alignment horizontal="center" vertical="center"/>
    </xf>
    <xf numFmtId="2" fontId="5"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164" fontId="5" fillId="0" borderId="5" xfId="0" applyNumberFormat="1" applyFont="1" applyFill="1" applyBorder="1" applyAlignment="1">
      <alignment horizontal="center" vertical="center" wrapText="1"/>
    </xf>
    <xf numFmtId="2" fontId="5" fillId="0" borderId="5" xfId="0" applyNumberFormat="1" applyFont="1" applyFill="1" applyBorder="1" applyAlignment="1">
      <alignment horizontal="justify" vertical="center" wrapText="1"/>
    </xf>
    <xf numFmtId="0" fontId="5" fillId="0" borderId="3" xfId="0"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8"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164" fontId="10" fillId="0" borderId="4" xfId="0" applyNumberFormat="1" applyFont="1" applyFill="1" applyBorder="1" applyAlignment="1">
      <alignment horizontal="center" vertical="center" wrapText="1"/>
    </xf>
    <xf numFmtId="0" fontId="8" fillId="0" borderId="8" xfId="0" applyFont="1" applyFill="1" applyBorder="1" applyAlignment="1">
      <alignment vertical="center" wrapText="1"/>
    </xf>
    <xf numFmtId="0" fontId="6" fillId="0" borderId="12" xfId="0" applyFont="1" applyBorder="1" applyAlignment="1">
      <alignment horizontal="center" vertical="center" wrapText="1"/>
    </xf>
    <xf numFmtId="0" fontId="0" fillId="0" borderId="4" xfId="0" applyBorder="1"/>
    <xf numFmtId="164" fontId="4" fillId="0" borderId="4" xfId="0" applyNumberFormat="1" applyFont="1" applyFill="1" applyBorder="1" applyAlignment="1">
      <alignment horizontal="center" vertical="center" wrapText="1"/>
    </xf>
    <xf numFmtId="0" fontId="7" fillId="0" borderId="8" xfId="0" applyFont="1" applyBorder="1" applyAlignment="1">
      <alignment horizontal="left" vertical="top" wrapText="1"/>
    </xf>
    <xf numFmtId="0" fontId="5" fillId="0" borderId="15" xfId="0" applyFont="1" applyFill="1" applyBorder="1" applyAlignment="1">
      <alignment horizontal="center" vertical="center" wrapText="1"/>
    </xf>
    <xf numFmtId="0" fontId="8" fillId="0" borderId="4" xfId="1"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4" xfId="0" applyFont="1" applyFill="1" applyBorder="1" applyAlignment="1">
      <alignment horizontal="center" wrapText="1"/>
    </xf>
    <xf numFmtId="0" fontId="12" fillId="0" borderId="0" xfId="0" applyFont="1"/>
    <xf numFmtId="0" fontId="9" fillId="0" borderId="7" xfId="0" applyFont="1" applyFill="1" applyBorder="1" applyAlignment="1">
      <alignment horizontal="center" vertical="center" wrapText="1"/>
    </xf>
    <xf numFmtId="164" fontId="9" fillId="0" borderId="4" xfId="0" applyNumberFormat="1" applyFont="1" applyFill="1" applyBorder="1" applyAlignment="1">
      <alignment horizontal="center" vertical="center" wrapText="1"/>
    </xf>
    <xf numFmtId="0" fontId="9" fillId="0" borderId="1" xfId="0" applyFont="1" applyFill="1" applyBorder="1" applyAlignment="1">
      <alignment vertical="center"/>
    </xf>
    <xf numFmtId="0" fontId="9" fillId="0" borderId="4" xfId="0" applyFont="1" applyFill="1" applyBorder="1" applyAlignment="1">
      <alignment vertical="center" wrapText="1"/>
    </xf>
    <xf numFmtId="0" fontId="9" fillId="0" borderId="8" xfId="0" applyFont="1" applyFill="1" applyBorder="1" applyAlignment="1">
      <alignment vertical="center" wrapText="1"/>
    </xf>
    <xf numFmtId="0" fontId="9" fillId="0" borderId="4" xfId="0" applyFont="1" applyFill="1" applyBorder="1" applyAlignment="1">
      <alignment vertical="center"/>
    </xf>
    <xf numFmtId="0" fontId="9" fillId="0" borderId="4" xfId="1" applyFont="1" applyFill="1" applyBorder="1" applyAlignment="1">
      <alignment horizontal="center" vertical="center" wrapText="1"/>
    </xf>
    <xf numFmtId="2" fontId="9" fillId="0" borderId="4"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9" fillId="0" borderId="3" xfId="0" applyFont="1" applyFill="1" applyBorder="1" applyAlignment="1">
      <alignment horizontal="center" vertical="center" wrapText="1"/>
    </xf>
    <xf numFmtId="1" fontId="9" fillId="0" borderId="4"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164" fontId="9" fillId="0" borderId="5" xfId="0" applyNumberFormat="1" applyFont="1" applyFill="1" applyBorder="1" applyAlignment="1">
      <alignment horizontal="center" vertical="center" wrapText="1"/>
    </xf>
    <xf numFmtId="0" fontId="11" fillId="0" borderId="4" xfId="0" applyFont="1" applyBorder="1" applyAlignment="1">
      <alignment horizontal="justify" vertical="center" wrapText="1"/>
    </xf>
    <xf numFmtId="164" fontId="9" fillId="0" borderId="4" xfId="0" applyNumberFormat="1" applyFont="1" applyFill="1" applyBorder="1" applyAlignment="1">
      <alignment horizontal="center" vertical="center"/>
    </xf>
    <xf numFmtId="164" fontId="11" fillId="0" borderId="0" xfId="0" applyNumberFormat="1" applyFont="1" applyAlignment="1">
      <alignment horizontal="center" vertical="center"/>
    </xf>
    <xf numFmtId="0" fontId="13" fillId="0" borderId="4" xfId="0" applyFont="1" applyBorder="1" applyAlignment="1">
      <alignment horizontal="center" vertical="center" wrapText="1"/>
    </xf>
    <xf numFmtId="0" fontId="11" fillId="0" borderId="1" xfId="0" applyFont="1" applyBorder="1" applyAlignment="1">
      <alignment vertical="center" wrapText="1"/>
    </xf>
    <xf numFmtId="164" fontId="11" fillId="0" borderId="4"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9" fillId="0" borderId="15" xfId="0" applyFont="1" applyFill="1" applyBorder="1" applyAlignment="1">
      <alignment horizontal="center" vertical="center" wrapText="1"/>
    </xf>
    <xf numFmtId="0" fontId="9" fillId="0" borderId="0" xfId="0" applyFont="1" applyFill="1" applyAlignment="1">
      <alignment horizontal="center" vertical="center"/>
    </xf>
    <xf numFmtId="0" fontId="9" fillId="0" borderId="8"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0" xfId="0" applyFont="1"/>
    <xf numFmtId="0" fontId="12" fillId="0" borderId="0" xfId="0" applyFont="1" applyAlignment="1">
      <alignment horizontal="center" vertical="center"/>
    </xf>
    <xf numFmtId="0" fontId="9" fillId="2" borderId="4" xfId="0" applyFont="1" applyFill="1" applyBorder="1" applyAlignment="1">
      <alignment horizontal="center" vertical="center" wrapText="1"/>
    </xf>
    <xf numFmtId="164" fontId="12" fillId="0" borderId="0" xfId="0" applyNumberFormat="1" applyFont="1" applyAlignment="1">
      <alignment horizontal="center" vertical="center"/>
    </xf>
    <xf numFmtId="0" fontId="9" fillId="2" borderId="4" xfId="1" applyFont="1" applyFill="1" applyBorder="1" applyAlignment="1">
      <alignment horizontal="center" vertical="center" wrapText="1"/>
    </xf>
    <xf numFmtId="0" fontId="15" fillId="2" borderId="4" xfId="0" applyFont="1" applyFill="1" applyBorder="1" applyAlignment="1">
      <alignment horizontal="justify" vertical="top" wrapText="1"/>
    </xf>
    <xf numFmtId="0" fontId="15" fillId="2" borderId="1" xfId="0" applyFont="1" applyFill="1" applyBorder="1" applyAlignment="1">
      <alignment vertical="center" wrapText="1"/>
    </xf>
    <xf numFmtId="0" fontId="15" fillId="2" borderId="4" xfId="0" applyFont="1" applyFill="1" applyBorder="1" applyAlignment="1">
      <alignment horizontal="center" vertical="center"/>
    </xf>
    <xf numFmtId="0" fontId="15" fillId="2" borderId="1" xfId="0" applyFont="1" applyFill="1" applyBorder="1" applyAlignment="1">
      <alignment horizontal="center" vertical="center"/>
    </xf>
    <xf numFmtId="0" fontId="12" fillId="0" borderId="4" xfId="0" applyFont="1" applyBorder="1" applyAlignment="1">
      <alignment horizontal="center" vertical="center"/>
    </xf>
    <xf numFmtId="0" fontId="9" fillId="0" borderId="0" xfId="0" applyFont="1" applyFill="1" applyAlignment="1">
      <alignment vertical="center"/>
    </xf>
    <xf numFmtId="0" fontId="9" fillId="0" borderId="0" xfId="0" applyFont="1" applyFill="1" applyBorder="1" applyAlignment="1">
      <alignment vertical="center"/>
    </xf>
    <xf numFmtId="2" fontId="9" fillId="0" borderId="0" xfId="0" applyNumberFormat="1" applyFont="1" applyFill="1" applyAlignment="1">
      <alignment horizontal="justify" vertical="center" wrapText="1"/>
    </xf>
    <xf numFmtId="0" fontId="9" fillId="0" borderId="0" xfId="0" applyFont="1" applyFill="1" applyAlignment="1">
      <alignment horizontal="center" vertical="center" wrapText="1"/>
    </xf>
    <xf numFmtId="164" fontId="9" fillId="0" borderId="0" xfId="0" applyNumberFormat="1" applyFont="1" applyFill="1" applyAlignment="1">
      <alignment horizontal="center" vertical="center" wrapText="1"/>
    </xf>
    <xf numFmtId="0" fontId="17" fillId="0" borderId="0" xfId="0" applyFont="1" applyFill="1" applyBorder="1" applyAlignment="1">
      <alignment vertical="center" wrapText="1"/>
    </xf>
    <xf numFmtId="0" fontId="17" fillId="0" borderId="7" xfId="0" applyFont="1" applyFill="1" applyBorder="1" applyAlignment="1">
      <alignment vertical="center" wrapText="1"/>
    </xf>
    <xf numFmtId="0" fontId="18" fillId="0" borderId="4" xfId="0" applyFont="1" applyFill="1" applyBorder="1" applyAlignment="1">
      <alignment horizontal="center" vertical="center"/>
    </xf>
    <xf numFmtId="164" fontId="18" fillId="0" borderId="4" xfId="0" applyNumberFormat="1" applyFont="1" applyFill="1" applyBorder="1" applyAlignment="1">
      <alignment horizontal="center" vertical="center" wrapText="1"/>
    </xf>
    <xf numFmtId="0" fontId="0" fillId="0" borderId="0" xfId="0"/>
    <xf numFmtId="0" fontId="0" fillId="0" borderId="0" xfId="0"/>
    <xf numFmtId="0" fontId="18" fillId="0" borderId="1" xfId="0" applyFont="1" applyFill="1" applyBorder="1" applyAlignment="1">
      <alignment horizontal="center" vertical="center"/>
    </xf>
    <xf numFmtId="0" fontId="9" fillId="0" borderId="8" xfId="0" applyFont="1" applyFill="1" applyBorder="1" applyAlignment="1">
      <alignment vertical="center"/>
    </xf>
    <xf numFmtId="164" fontId="18" fillId="2" borderId="4" xfId="0" applyNumberFormat="1" applyFont="1" applyFill="1" applyBorder="1" applyAlignment="1">
      <alignment horizontal="center" vertical="center"/>
    </xf>
    <xf numFmtId="164" fontId="18" fillId="2" borderId="4" xfId="0" applyNumberFormat="1" applyFont="1" applyFill="1" applyBorder="1" applyAlignment="1">
      <alignment horizontal="center" vertical="center" wrapText="1"/>
    </xf>
    <xf numFmtId="0" fontId="20" fillId="2" borderId="4" xfId="0" applyFont="1" applyFill="1" applyBorder="1" applyAlignment="1">
      <alignment horizontal="center" vertical="center" wrapText="1"/>
    </xf>
    <xf numFmtId="0" fontId="18" fillId="2" borderId="4" xfId="0" applyFont="1" applyFill="1" applyBorder="1" applyAlignment="1">
      <alignment horizontal="center" vertical="center" textRotation="90" wrapText="1"/>
    </xf>
    <xf numFmtId="49" fontId="18" fillId="2" borderId="4" xfId="0" applyNumberFormat="1" applyFont="1" applyFill="1" applyBorder="1" applyAlignment="1">
      <alignment horizontal="center" vertical="center" wrapText="1"/>
    </xf>
    <xf numFmtId="0" fontId="20" fillId="2" borderId="0" xfId="0" applyFont="1" applyFill="1" applyAlignment="1">
      <alignment horizontal="center" vertical="center" wrapText="1"/>
    </xf>
    <xf numFmtId="164" fontId="20" fillId="2" borderId="4" xfId="0" applyNumberFormat="1" applyFont="1" applyFill="1" applyBorder="1" applyAlignment="1">
      <alignment horizontal="center" vertical="center"/>
    </xf>
    <xf numFmtId="0" fontId="18" fillId="0" borderId="4"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2" borderId="4" xfId="0" applyFont="1" applyFill="1" applyBorder="1" applyAlignment="1">
      <alignment horizontal="center" vertical="center" wrapText="1"/>
    </xf>
    <xf numFmtId="0" fontId="18" fillId="0" borderId="4" xfId="0" applyFont="1" applyBorder="1" applyAlignment="1">
      <alignment horizontal="center" vertical="center" wrapText="1"/>
    </xf>
    <xf numFmtId="0" fontId="21" fillId="0" borderId="0" xfId="0" applyFont="1" applyFill="1" applyAlignment="1">
      <alignment vertical="center"/>
    </xf>
    <xf numFmtId="0" fontId="21" fillId="0" borderId="0" xfId="0" applyFont="1" applyFill="1" applyBorder="1" applyAlignment="1">
      <alignment vertical="center"/>
    </xf>
    <xf numFmtId="0" fontId="23" fillId="0" borderId="0" xfId="0" applyFont="1"/>
    <xf numFmtId="0" fontId="24" fillId="0" borderId="2" xfId="0" applyFont="1" applyFill="1" applyBorder="1" applyAlignment="1">
      <alignment horizontal="center" vertical="center" wrapText="1"/>
    </xf>
    <xf numFmtId="0" fontId="23" fillId="0" borderId="0" xfId="0" applyFont="1" applyAlignment="1">
      <alignment horizontal="center" vertical="center"/>
    </xf>
    <xf numFmtId="0" fontId="9" fillId="0" borderId="0" xfId="0" applyFont="1" applyFill="1" applyAlignment="1">
      <alignment vertical="center"/>
    </xf>
    <xf numFmtId="0" fontId="9" fillId="0" borderId="0" xfId="0" applyFont="1" applyFill="1" applyAlignment="1">
      <alignment horizontal="distributed" vertical="center"/>
    </xf>
    <xf numFmtId="0" fontId="17" fillId="2" borderId="4" xfId="1" applyFont="1" applyFill="1" applyBorder="1" applyAlignment="1">
      <alignment horizontal="center" vertical="center" wrapText="1"/>
    </xf>
    <xf numFmtId="164" fontId="17" fillId="2" borderId="4" xfId="0" applyNumberFormat="1" applyFont="1" applyFill="1" applyBorder="1" applyAlignment="1">
      <alignment horizontal="center" vertical="center" wrapText="1"/>
    </xf>
    <xf numFmtId="0" fontId="17" fillId="2" borderId="4" xfId="2" applyFont="1" applyFill="1" applyBorder="1" applyAlignment="1">
      <alignment horizontal="center" vertical="center" wrapText="1"/>
    </xf>
    <xf numFmtId="164" fontId="17" fillId="2" borderId="4" xfId="1" applyNumberFormat="1" applyFont="1" applyFill="1" applyBorder="1" applyAlignment="1">
      <alignment horizontal="center" vertical="center" wrapText="1"/>
    </xf>
    <xf numFmtId="9" fontId="17" fillId="2" borderId="4" xfId="1" applyNumberFormat="1" applyFont="1" applyFill="1" applyBorder="1" applyAlignment="1">
      <alignment horizontal="center" vertical="center" wrapText="1"/>
    </xf>
    <xf numFmtId="164" fontId="17" fillId="2" borderId="3" xfId="1" applyNumberFormat="1" applyFont="1" applyFill="1" applyBorder="1" applyAlignment="1">
      <alignment horizontal="center" vertical="center" wrapText="1"/>
    </xf>
    <xf numFmtId="164" fontId="30" fillId="2" borderId="4" xfId="0" applyNumberFormat="1" applyFont="1" applyFill="1" applyBorder="1" applyAlignment="1">
      <alignment horizontal="center" vertical="center" wrapText="1"/>
    </xf>
    <xf numFmtId="164" fontId="17" fillId="2" borderId="3" xfId="0" applyNumberFormat="1" applyFont="1" applyFill="1" applyBorder="1" applyAlignment="1">
      <alignment horizontal="center" vertical="center" wrapText="1"/>
    </xf>
    <xf numFmtId="165" fontId="25" fillId="2" borderId="4" xfId="0" applyNumberFormat="1" applyFont="1" applyFill="1" applyBorder="1" applyAlignment="1">
      <alignment horizontal="right" vertical="center"/>
    </xf>
    <xf numFmtId="165" fontId="25" fillId="2" borderId="4" xfId="5" applyNumberFormat="1" applyFont="1" applyFill="1" applyBorder="1" applyAlignment="1">
      <alignment horizontal="right" vertical="center"/>
    </xf>
    <xf numFmtId="0" fontId="25" fillId="2" borderId="4" xfId="0" applyFont="1" applyFill="1" applyBorder="1" applyAlignment="1">
      <alignment horizontal="center" vertical="center" wrapText="1"/>
    </xf>
    <xf numFmtId="0" fontId="25" fillId="2" borderId="1" xfId="0" applyFont="1" applyFill="1" applyBorder="1" applyAlignment="1">
      <alignment horizontal="center" vertical="center" wrapText="1"/>
    </xf>
    <xf numFmtId="49" fontId="17" fillId="2" borderId="4" xfId="1" applyNumberFormat="1" applyFont="1" applyFill="1" applyBorder="1" applyAlignment="1">
      <alignment horizontal="center" vertical="center" wrapText="1"/>
    </xf>
    <xf numFmtId="164" fontId="17" fillId="2" borderId="1" xfId="0" applyNumberFormat="1" applyFont="1" applyFill="1" applyBorder="1" applyAlignment="1">
      <alignment horizontal="center" vertical="center" wrapText="1"/>
    </xf>
    <xf numFmtId="0" fontId="17" fillId="2" borderId="4" xfId="0" applyFont="1" applyFill="1" applyBorder="1" applyAlignment="1">
      <alignment horizontal="center" vertical="center"/>
    </xf>
    <xf numFmtId="0" fontId="17" fillId="2" borderId="3"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10" xfId="0" applyFont="1" applyFill="1" applyBorder="1" applyAlignment="1">
      <alignment horizontal="center" vertical="center" wrapText="1"/>
    </xf>
    <xf numFmtId="0" fontId="17" fillId="2" borderId="3" xfId="0" applyFont="1" applyFill="1" applyBorder="1" applyAlignment="1">
      <alignment horizontal="center" vertical="center"/>
    </xf>
    <xf numFmtId="0" fontId="17" fillId="2" borderId="8" xfId="0" applyFont="1" applyFill="1" applyBorder="1" applyAlignment="1">
      <alignment horizontal="center" vertical="center"/>
    </xf>
    <xf numFmtId="2" fontId="17" fillId="2" borderId="1" xfId="0" applyNumberFormat="1" applyFont="1" applyFill="1" applyBorder="1" applyAlignment="1">
      <alignment horizontal="center" vertical="center" wrapText="1"/>
    </xf>
    <xf numFmtId="164" fontId="17" fillId="2" borderId="3" xfId="0" applyNumberFormat="1" applyFont="1" applyFill="1" applyBorder="1" applyAlignment="1">
      <alignment horizontal="center" vertical="center"/>
    </xf>
    <xf numFmtId="2" fontId="17" fillId="2" borderId="4" xfId="0" applyNumberFormat="1" applyFont="1" applyFill="1" applyBorder="1" applyAlignment="1">
      <alignment horizontal="center" vertical="center" wrapText="1"/>
    </xf>
    <xf numFmtId="164" fontId="17" fillId="2" borderId="8" xfId="0" applyNumberFormat="1" applyFont="1" applyFill="1" applyBorder="1" applyAlignment="1">
      <alignment horizontal="center" vertical="center"/>
    </xf>
    <xf numFmtId="164" fontId="17" fillId="2" borderId="1" xfId="0" applyNumberFormat="1" applyFont="1" applyFill="1" applyBorder="1" applyAlignment="1">
      <alignment horizontal="center" vertical="center"/>
    </xf>
    <xf numFmtId="164" fontId="17" fillId="2" borderId="10" xfId="0" applyNumberFormat="1" applyFont="1" applyFill="1" applyBorder="1" applyAlignment="1">
      <alignment horizontal="center" vertical="center"/>
    </xf>
    <xf numFmtId="164" fontId="25" fillId="2" borderId="4" xfId="0" applyNumberFormat="1" applyFont="1" applyFill="1" applyBorder="1" applyAlignment="1">
      <alignment horizontal="center" vertical="center"/>
    </xf>
    <xf numFmtId="49" fontId="17" fillId="2" borderId="4" xfId="0" applyNumberFormat="1" applyFont="1" applyFill="1" applyBorder="1" applyAlignment="1">
      <alignment horizontal="center" vertical="center" wrapText="1"/>
    </xf>
    <xf numFmtId="164" fontId="17" fillId="2" borderId="0" xfId="0" applyNumberFormat="1" applyFont="1" applyFill="1" applyAlignment="1">
      <alignment horizontal="center" vertical="center" wrapText="1"/>
    </xf>
    <xf numFmtId="0" fontId="25" fillId="2" borderId="0" xfId="0" applyFont="1" applyFill="1" applyAlignment="1">
      <alignment horizontal="center" vertical="center" wrapText="1"/>
    </xf>
    <xf numFmtId="0" fontId="17" fillId="2" borderId="0" xfId="0" applyFont="1" applyFill="1" applyAlignment="1">
      <alignment horizontal="center" vertical="center" wrapText="1"/>
    </xf>
    <xf numFmtId="164" fontId="25" fillId="2" borderId="3" xfId="0" applyNumberFormat="1" applyFont="1" applyFill="1" applyBorder="1" applyAlignment="1">
      <alignment horizontal="center" vertical="center"/>
    </xf>
    <xf numFmtId="164" fontId="22" fillId="2" borderId="4" xfId="0" applyNumberFormat="1" applyFont="1" applyFill="1" applyBorder="1" applyAlignment="1">
      <alignment horizontal="center" vertical="center" wrapText="1"/>
    </xf>
    <xf numFmtId="164" fontId="22" fillId="2" borderId="3" xfId="0" applyNumberFormat="1" applyFont="1" applyFill="1" applyBorder="1" applyAlignment="1">
      <alignment horizontal="center" vertical="center" wrapText="1"/>
    </xf>
    <xf numFmtId="0" fontId="17" fillId="2" borderId="14" xfId="0" applyFont="1" applyFill="1" applyBorder="1" applyAlignment="1">
      <alignment horizontal="center" vertical="center" wrapText="1" shrinkToFit="1"/>
    </xf>
    <xf numFmtId="0" fontId="17" fillId="2" borderId="4"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0" borderId="0" xfId="0" applyFont="1" applyFill="1" applyAlignment="1">
      <alignment horizontal="center" vertical="center" wrapText="1"/>
    </xf>
    <xf numFmtId="0" fontId="17" fillId="2" borderId="4" xfId="0" applyFont="1" applyFill="1" applyBorder="1" applyAlignment="1">
      <alignment horizontal="justify" vertical="center" wrapText="1"/>
    </xf>
    <xf numFmtId="0" fontId="17" fillId="2" borderId="4" xfId="0" applyFont="1" applyFill="1" applyBorder="1" applyAlignment="1">
      <alignment horizontal="justify" vertical="top" wrapText="1"/>
    </xf>
    <xf numFmtId="0" fontId="17" fillId="0" borderId="0" xfId="0" applyFont="1" applyFill="1" applyAlignment="1">
      <alignment horizontal="center" vertical="center"/>
    </xf>
    <xf numFmtId="2" fontId="17" fillId="0" borderId="0" xfId="0" applyNumberFormat="1" applyFont="1" applyFill="1" applyAlignment="1">
      <alignment horizontal="justify" vertical="center" wrapText="1"/>
    </xf>
    <xf numFmtId="0" fontId="17" fillId="0" borderId="0" xfId="0" applyFont="1" applyFill="1" applyAlignment="1">
      <alignment vertical="center"/>
    </xf>
    <xf numFmtId="0" fontId="17" fillId="2" borderId="4" xfId="0" applyFont="1" applyFill="1" applyBorder="1" applyAlignment="1">
      <alignment horizontal="center" vertical="center" wrapText="1"/>
    </xf>
    <xf numFmtId="164" fontId="17" fillId="2" borderId="4" xfId="0" applyNumberFormat="1" applyFont="1" applyFill="1" applyBorder="1" applyAlignment="1">
      <alignment horizontal="center" vertical="center"/>
    </xf>
    <xf numFmtId="164" fontId="17" fillId="2" borderId="10" xfId="0" applyNumberFormat="1" applyFont="1" applyFill="1" applyBorder="1" applyAlignment="1">
      <alignment horizontal="center" vertical="center" wrapText="1"/>
    </xf>
    <xf numFmtId="164" fontId="17" fillId="2" borderId="9" xfId="0" applyNumberFormat="1" applyFont="1" applyFill="1" applyBorder="1" applyAlignment="1">
      <alignment horizontal="center" vertical="center"/>
    </xf>
    <xf numFmtId="0" fontId="9" fillId="0" borderId="0" xfId="0" applyFont="1" applyFill="1" applyAlignment="1">
      <alignment vertical="center" wrapText="1"/>
    </xf>
    <xf numFmtId="0" fontId="17" fillId="2" borderId="7" xfId="1"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17" fillId="2" borderId="25" xfId="0" applyFont="1" applyFill="1" applyBorder="1" applyAlignment="1">
      <alignment horizontal="justify" vertical="top" wrapText="1"/>
    </xf>
    <xf numFmtId="164" fontId="17" fillId="2" borderId="7" xfId="0" applyNumberFormat="1"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7" xfId="0" applyFont="1" applyFill="1" applyBorder="1" applyAlignment="1">
      <alignment horizontal="justify" vertical="distributed" wrapText="1"/>
    </xf>
    <xf numFmtId="0" fontId="17" fillId="2" borderId="7" xfId="0" applyFont="1" applyFill="1" applyBorder="1" applyAlignment="1">
      <alignment horizontal="center" vertical="center" wrapText="1"/>
    </xf>
    <xf numFmtId="164" fontId="17" fillId="2" borderId="7" xfId="0" applyNumberFormat="1" applyFont="1" applyFill="1" applyBorder="1" applyAlignment="1">
      <alignment horizontal="center" vertical="center"/>
    </xf>
    <xf numFmtId="0" fontId="25" fillId="2" borderId="7" xfId="0" applyFont="1" applyFill="1" applyBorder="1" applyAlignment="1">
      <alignment horizontal="center" vertical="center" wrapText="1"/>
    </xf>
    <xf numFmtId="0" fontId="17" fillId="2" borderId="4" xfId="0" applyFont="1" applyFill="1" applyBorder="1" applyAlignment="1">
      <alignment vertical="top" wrapText="1"/>
    </xf>
    <xf numFmtId="0" fontId="17" fillId="2" borderId="4" xfId="0" applyNumberFormat="1" applyFont="1" applyFill="1" applyBorder="1" applyAlignment="1">
      <alignment horizontal="distributed" vertical="center"/>
    </xf>
    <xf numFmtId="0" fontId="25" fillId="2" borderId="4" xfId="0" applyNumberFormat="1" applyFont="1" applyFill="1" applyBorder="1" applyAlignment="1">
      <alignment horizontal="center" vertical="center" wrapText="1"/>
    </xf>
    <xf numFmtId="0" fontId="17" fillId="2" borderId="4" xfId="0" applyNumberFormat="1" applyFont="1" applyFill="1" applyBorder="1" applyAlignment="1">
      <alignment horizontal="center" vertical="center"/>
    </xf>
    <xf numFmtId="0" fontId="17" fillId="2" borderId="4" xfId="1" applyNumberFormat="1" applyFont="1" applyFill="1" applyBorder="1" applyAlignment="1">
      <alignment horizontal="center" vertical="center" wrapText="1"/>
    </xf>
    <xf numFmtId="0" fontId="25" fillId="2" borderId="19" xfId="0" applyNumberFormat="1" applyFont="1" applyFill="1" applyBorder="1" applyAlignment="1">
      <alignment horizontal="center" vertical="center" wrapText="1"/>
    </xf>
    <xf numFmtId="0" fontId="25" fillId="2" borderId="18" xfId="0" applyNumberFormat="1" applyFont="1" applyFill="1" applyBorder="1" applyAlignment="1">
      <alignment horizontal="center" vertical="center" wrapText="1"/>
    </xf>
    <xf numFmtId="0" fontId="25" fillId="2" borderId="24" xfId="0" applyNumberFormat="1" applyFont="1" applyFill="1" applyBorder="1" applyAlignment="1">
      <alignment horizontal="center" vertical="center" wrapText="1"/>
    </xf>
    <xf numFmtId="0" fontId="17" fillId="2" borderId="1" xfId="0" applyNumberFormat="1" applyFont="1" applyFill="1" applyBorder="1" applyAlignment="1">
      <alignment horizontal="center" vertical="center" wrapText="1"/>
    </xf>
    <xf numFmtId="0" fontId="17" fillId="0" borderId="0" xfId="0" applyNumberFormat="1" applyFont="1" applyFill="1" applyAlignment="1">
      <alignment vertical="center"/>
    </xf>
    <xf numFmtId="0" fontId="9" fillId="0" borderId="0" xfId="0" applyNumberFormat="1" applyFont="1" applyFill="1" applyAlignment="1">
      <alignment vertical="center"/>
    </xf>
    <xf numFmtId="0" fontId="9" fillId="2" borderId="0" xfId="0" applyNumberFormat="1" applyFont="1" applyFill="1" applyAlignment="1">
      <alignment vertical="center" wrapText="1"/>
    </xf>
    <xf numFmtId="0" fontId="9" fillId="2" borderId="0" xfId="0" applyNumberFormat="1" applyFont="1" applyFill="1" applyAlignment="1">
      <alignment vertical="center"/>
    </xf>
    <xf numFmtId="0" fontId="17" fillId="2" borderId="7" xfId="0" applyFont="1" applyFill="1" applyBorder="1" applyAlignment="1">
      <alignment horizontal="center" vertical="center"/>
    </xf>
    <xf numFmtId="164" fontId="17" fillId="2" borderId="15" xfId="0" applyNumberFormat="1" applyFont="1" applyFill="1" applyBorder="1" applyAlignment="1">
      <alignment horizontal="center" vertical="center"/>
    </xf>
    <xf numFmtId="0" fontId="25" fillId="2" borderId="19"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5" fillId="2" borderId="4" xfId="0" applyFont="1" applyFill="1" applyBorder="1" applyAlignment="1">
      <alignment horizontal="center" vertical="center"/>
    </xf>
    <xf numFmtId="0" fontId="25" fillId="2" borderId="25" xfId="0" applyNumberFormat="1" applyFont="1" applyFill="1" applyBorder="1" applyAlignment="1">
      <alignment horizontal="center" vertical="center" wrapText="1"/>
    </xf>
    <xf numFmtId="0" fontId="25" fillId="2" borderId="16" xfId="0" applyNumberFormat="1" applyFont="1" applyFill="1" applyBorder="1" applyAlignment="1">
      <alignment horizontal="center" vertical="center"/>
    </xf>
    <xf numFmtId="0" fontId="17" fillId="2" borderId="18" xfId="0" applyNumberFormat="1" applyFont="1" applyFill="1" applyBorder="1" applyAlignment="1">
      <alignment horizontal="center" vertical="center" wrapText="1"/>
    </xf>
    <xf numFmtId="164" fontId="17" fillId="2" borderId="4" xfId="8" applyNumberFormat="1" applyFont="1" applyFill="1" applyBorder="1" applyAlignment="1">
      <alignment horizontal="justify" vertical="justify" wrapText="1"/>
    </xf>
    <xf numFmtId="49" fontId="17" fillId="2" borderId="4" xfId="0" applyNumberFormat="1" applyFont="1" applyFill="1" applyBorder="1" applyAlignment="1">
      <alignment horizontal="justify" vertical="top" wrapText="1"/>
    </xf>
    <xf numFmtId="0" fontId="25" fillId="2" borderId="4" xfId="0" applyFont="1" applyFill="1" applyBorder="1" applyAlignment="1">
      <alignment horizontal="justify" vertical="top" wrapText="1"/>
    </xf>
    <xf numFmtId="0" fontId="17" fillId="2" borderId="24" xfId="0" applyFont="1" applyFill="1" applyBorder="1" applyAlignment="1">
      <alignment horizontal="justify" vertical="top" wrapText="1"/>
    </xf>
    <xf numFmtId="9" fontId="17" fillId="2" borderId="4" xfId="10" applyFont="1" applyFill="1" applyBorder="1" applyAlignment="1">
      <alignment horizontal="justify" vertical="top" wrapText="1"/>
    </xf>
    <xf numFmtId="164" fontId="17" fillId="2" borderId="5" xfId="1" applyNumberFormat="1" applyFont="1" applyFill="1" applyBorder="1" applyAlignment="1">
      <alignment horizontal="justify" vertical="top" wrapText="1"/>
    </xf>
    <xf numFmtId="0" fontId="17" fillId="2" borderId="4" xfId="1" applyFont="1" applyFill="1" applyBorder="1" applyAlignment="1">
      <alignment horizontal="justify" vertical="top" wrapText="1"/>
    </xf>
    <xf numFmtId="164" fontId="17" fillId="2" borderId="4" xfId="0" applyNumberFormat="1" applyFont="1" applyFill="1" applyBorder="1" applyAlignment="1">
      <alignment horizontal="justify" vertical="top" wrapText="1"/>
    </xf>
    <xf numFmtId="164" fontId="17" fillId="2" borderId="1" xfId="0" applyNumberFormat="1" applyFont="1" applyFill="1" applyBorder="1" applyAlignment="1">
      <alignment horizontal="justify" vertical="top" wrapText="1"/>
    </xf>
    <xf numFmtId="0" fontId="25" fillId="2" borderId="4" xfId="0" applyFont="1" applyFill="1" applyBorder="1" applyAlignment="1">
      <alignment horizontal="justify" vertical="top"/>
    </xf>
    <xf numFmtId="0" fontId="27" fillId="2" borderId="4" xfId="0" applyFont="1" applyFill="1" applyBorder="1" applyAlignment="1">
      <alignment horizontal="justify" vertical="top" wrapText="1"/>
    </xf>
    <xf numFmtId="0" fontId="27" fillId="2" borderId="4" xfId="0" applyFont="1" applyFill="1" applyBorder="1" applyAlignment="1">
      <alignment horizontal="justify" vertical="top"/>
    </xf>
    <xf numFmtId="0" fontId="25" fillId="2" borderId="18" xfId="0" applyNumberFormat="1" applyFont="1" applyFill="1" applyBorder="1" applyAlignment="1">
      <alignment horizontal="center" vertical="center"/>
    </xf>
    <xf numFmtId="0" fontId="25" fillId="3" borderId="18" xfId="0" applyFont="1" applyFill="1" applyBorder="1" applyAlignment="1">
      <alignment horizontal="justify" vertical="top" wrapText="1"/>
    </xf>
    <xf numFmtId="0" fontId="25" fillId="7" borderId="0" xfId="0" applyFont="1" applyFill="1" applyAlignment="1">
      <alignment horizontal="justify" vertical="top" wrapText="1"/>
    </xf>
    <xf numFmtId="0" fontId="25" fillId="2" borderId="19" xfId="0" applyFont="1" applyFill="1" applyBorder="1" applyAlignment="1">
      <alignment horizontal="justify" vertical="top" wrapText="1"/>
    </xf>
    <xf numFmtId="0" fontId="17" fillId="2" borderId="18" xfId="0" applyFont="1" applyFill="1" applyBorder="1" applyAlignment="1">
      <alignment horizontal="justify" vertical="top" wrapText="1"/>
    </xf>
    <xf numFmtId="0" fontId="25" fillId="2" borderId="18" xfId="0" applyFont="1" applyFill="1" applyBorder="1" applyAlignment="1">
      <alignment horizontal="justify" vertical="top" wrapText="1"/>
    </xf>
    <xf numFmtId="0" fontId="17" fillId="2" borderId="18" xfId="0" applyFont="1" applyFill="1" applyBorder="1" applyAlignment="1">
      <alignment horizontal="center" vertical="center" wrapText="1"/>
    </xf>
    <xf numFmtId="0" fontId="25" fillId="2" borderId="20" xfId="0" applyFont="1" applyFill="1" applyBorder="1" applyAlignment="1">
      <alignment horizontal="justify" vertical="top" wrapText="1"/>
    </xf>
    <xf numFmtId="0" fontId="25" fillId="2" borderId="0" xfId="9" applyFont="1" applyFill="1" applyAlignment="1">
      <alignment horizontal="justify" vertical="top" wrapText="1"/>
    </xf>
    <xf numFmtId="0" fontId="17" fillId="2" borderId="27" xfId="0" applyFont="1" applyFill="1" applyBorder="1" applyAlignment="1">
      <alignment horizontal="justify" vertical="top" wrapText="1"/>
    </xf>
    <xf numFmtId="0" fontId="25" fillId="2" borderId="26" xfId="0" applyFont="1" applyFill="1" applyBorder="1" applyAlignment="1">
      <alignment horizontal="justify" vertical="top" wrapText="1"/>
    </xf>
    <xf numFmtId="0" fontId="25" fillId="2" borderId="27" xfId="0" applyFont="1" applyFill="1" applyBorder="1" applyAlignment="1">
      <alignment horizontal="justify" vertical="top" wrapText="1"/>
    </xf>
    <xf numFmtId="0" fontId="26" fillId="2" borderId="4" xfId="0" applyFont="1" applyFill="1" applyBorder="1" applyAlignment="1">
      <alignment horizontal="justify" vertical="top" wrapText="1"/>
    </xf>
    <xf numFmtId="0" fontId="27" fillId="5" borderId="18" xfId="0" applyFont="1" applyFill="1" applyBorder="1" applyAlignment="1">
      <alignment horizontal="justify" vertical="top" wrapText="1"/>
    </xf>
    <xf numFmtId="0" fontId="25" fillId="2" borderId="0" xfId="0" applyFont="1" applyFill="1" applyAlignment="1">
      <alignment horizontal="justify" vertical="top" wrapText="1"/>
    </xf>
    <xf numFmtId="1" fontId="19" fillId="2" borderId="4" xfId="0" applyNumberFormat="1" applyFont="1" applyFill="1" applyBorder="1" applyAlignment="1">
      <alignment horizontal="center" vertical="center" wrapText="1"/>
    </xf>
    <xf numFmtId="0" fontId="39" fillId="2" borderId="0" xfId="0" applyFont="1" applyFill="1" applyAlignment="1">
      <alignment vertical="center" wrapText="1"/>
    </xf>
    <xf numFmtId="0" fontId="22" fillId="2" borderId="0" xfId="0" applyFont="1" applyFill="1" applyBorder="1" applyAlignment="1">
      <alignment horizontal="center" vertical="center"/>
    </xf>
    <xf numFmtId="0" fontId="22" fillId="2" borderId="0" xfId="0" applyNumberFormat="1" applyFont="1" applyFill="1" applyBorder="1" applyAlignment="1">
      <alignment horizontal="center" vertical="center"/>
    </xf>
    <xf numFmtId="0" fontId="9" fillId="2" borderId="0" xfId="0" applyNumberFormat="1" applyFont="1" applyFill="1" applyBorder="1" applyAlignment="1">
      <alignment vertical="center"/>
    </xf>
    <xf numFmtId="164" fontId="25" fillId="2" borderId="4" xfId="0" applyNumberFormat="1" applyFont="1" applyFill="1" applyBorder="1" applyAlignment="1">
      <alignment horizontal="justify" vertical="top" wrapText="1"/>
    </xf>
    <xf numFmtId="0" fontId="17" fillId="2" borderId="1" xfId="1" applyFont="1" applyFill="1" applyBorder="1" applyAlignment="1">
      <alignment horizontal="center" vertical="center" wrapText="1"/>
    </xf>
    <xf numFmtId="0" fontId="17" fillId="2" borderId="1" xfId="2" applyFont="1" applyFill="1" applyBorder="1" applyAlignment="1">
      <alignment horizontal="center" vertical="center" wrapText="1"/>
    </xf>
    <xf numFmtId="0" fontId="17" fillId="2" borderId="0" xfId="0" applyFont="1" applyFill="1" applyBorder="1" applyAlignment="1">
      <alignment horizontal="justify" vertical="top" wrapText="1"/>
    </xf>
    <xf numFmtId="9" fontId="17" fillId="2" borderId="0" xfId="0" applyNumberFormat="1" applyFont="1" applyFill="1" applyAlignment="1">
      <alignment horizontal="center" vertical="center" wrapText="1"/>
    </xf>
    <xf numFmtId="164" fontId="28" fillId="2" borderId="4" xfId="0" applyNumberFormat="1" applyFont="1" applyFill="1" applyBorder="1" applyAlignment="1">
      <alignment horizontal="center" vertical="center"/>
    </xf>
    <xf numFmtId="164" fontId="28" fillId="2" borderId="3" xfId="0" applyNumberFormat="1" applyFont="1" applyFill="1" applyBorder="1" applyAlignment="1">
      <alignment horizontal="center" vertical="center"/>
    </xf>
    <xf numFmtId="0" fontId="17" fillId="2" borderId="9" xfId="0" applyFont="1" applyFill="1" applyBorder="1" applyAlignment="1">
      <alignment horizontal="center" vertical="center" wrapText="1"/>
    </xf>
    <xf numFmtId="0" fontId="17" fillId="2" borderId="7" xfId="2" applyFont="1" applyFill="1" applyBorder="1" applyAlignment="1">
      <alignment horizontal="center" vertical="center" wrapText="1"/>
    </xf>
    <xf numFmtId="164" fontId="28" fillId="2" borderId="7" xfId="0" applyNumberFormat="1" applyFont="1" applyFill="1" applyBorder="1" applyAlignment="1">
      <alignment horizontal="center" vertical="center"/>
    </xf>
    <xf numFmtId="170" fontId="17" fillId="2" borderId="4" xfId="0" applyNumberFormat="1" applyFont="1" applyFill="1" applyBorder="1" applyAlignment="1">
      <alignment vertical="center" wrapText="1"/>
    </xf>
    <xf numFmtId="167" fontId="17" fillId="2" borderId="4" xfId="5" applyNumberFormat="1" applyFont="1" applyFill="1" applyBorder="1" applyAlignment="1">
      <alignment vertical="center" wrapText="1"/>
    </xf>
    <xf numFmtId="0" fontId="17" fillId="2" borderId="2"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4" xfId="1" applyFont="1" applyFill="1" applyBorder="1" applyAlignment="1">
      <alignment horizontal="center" vertical="top" wrapText="1"/>
    </xf>
    <xf numFmtId="0" fontId="17" fillId="2" borderId="13" xfId="0" applyFont="1" applyFill="1" applyBorder="1" applyAlignment="1">
      <alignment horizontal="center" vertical="center"/>
    </xf>
    <xf numFmtId="0" fontId="17" fillId="2" borderId="2" xfId="0" applyFont="1" applyFill="1" applyBorder="1" applyAlignment="1">
      <alignment horizontal="center" vertical="center" wrapText="1"/>
    </xf>
    <xf numFmtId="164" fontId="17" fillId="2" borderId="4" xfId="2" applyNumberFormat="1" applyFont="1" applyFill="1" applyBorder="1" applyAlignment="1">
      <alignment horizontal="center" vertical="center" wrapText="1"/>
    </xf>
    <xf numFmtId="49" fontId="17" fillId="2" borderId="4" xfId="1" applyNumberFormat="1" applyFont="1" applyFill="1" applyBorder="1" applyAlignment="1">
      <alignment horizontal="justify" vertical="top" wrapText="1"/>
    </xf>
    <xf numFmtId="164" fontId="25" fillId="2" borderId="4" xfId="0" applyNumberFormat="1" applyFont="1" applyFill="1" applyBorder="1" applyAlignment="1">
      <alignment horizontal="center" vertical="center" wrapText="1"/>
    </xf>
    <xf numFmtId="0" fontId="36" fillId="2" borderId="0" xfId="0" applyNumberFormat="1" applyFont="1" applyFill="1" applyAlignment="1">
      <alignment vertical="center" wrapText="1"/>
    </xf>
    <xf numFmtId="9" fontId="17" fillId="2" borderId="8" xfId="0" applyNumberFormat="1" applyFont="1" applyFill="1" applyBorder="1" applyAlignment="1">
      <alignment horizontal="center" vertical="center" wrapText="1"/>
    </xf>
    <xf numFmtId="0" fontId="17" fillId="2" borderId="8" xfId="0" applyFont="1" applyFill="1" applyBorder="1" applyAlignment="1">
      <alignment horizontal="center" vertical="center" wrapText="1"/>
    </xf>
    <xf numFmtId="0" fontId="14" fillId="2" borderId="0" xfId="0" applyNumberFormat="1" applyFont="1" applyFill="1" applyAlignment="1">
      <alignment vertical="center" wrapText="1"/>
    </xf>
    <xf numFmtId="49" fontId="25" fillId="2" borderId="4" xfId="0" applyNumberFormat="1" applyFont="1" applyFill="1" applyBorder="1" applyAlignment="1">
      <alignment horizontal="justify" vertical="top" wrapText="1"/>
    </xf>
    <xf numFmtId="1" fontId="17" fillId="2" borderId="1" xfId="1" applyNumberFormat="1" applyFont="1" applyFill="1" applyBorder="1" applyAlignment="1">
      <alignment horizontal="center" vertical="center" wrapText="1"/>
    </xf>
    <xf numFmtId="0" fontId="17" fillId="2" borderId="1" xfId="0" applyFont="1" applyFill="1" applyBorder="1" applyAlignment="1">
      <alignment horizontal="justify" vertical="center" wrapText="1"/>
    </xf>
    <xf numFmtId="164" fontId="25" fillId="2" borderId="1" xfId="0" applyNumberFormat="1" applyFont="1" applyFill="1" applyBorder="1" applyAlignment="1">
      <alignment horizontal="center" vertical="center" wrapText="1"/>
    </xf>
    <xf numFmtId="0" fontId="25" fillId="2" borderId="1" xfId="0" applyFont="1" applyFill="1" applyBorder="1" applyAlignment="1">
      <alignment horizontal="justify" vertical="center" wrapText="1"/>
    </xf>
    <xf numFmtId="0" fontId="25" fillId="2" borderId="10" xfId="0" applyFont="1" applyFill="1" applyBorder="1" applyAlignment="1">
      <alignment horizontal="justify" vertical="center" wrapText="1"/>
    </xf>
    <xf numFmtId="0" fontId="17" fillId="2" borderId="4" xfId="10" applyNumberFormat="1" applyFont="1" applyFill="1" applyBorder="1" applyAlignment="1">
      <alignment horizontal="center" vertical="center"/>
    </xf>
    <xf numFmtId="1" fontId="17" fillId="2" borderId="2" xfId="1" applyNumberFormat="1" applyFont="1" applyFill="1" applyBorder="1" applyAlignment="1">
      <alignment horizontal="center" vertical="center" wrapText="1"/>
    </xf>
    <xf numFmtId="0" fontId="17" fillId="2" borderId="10" xfId="0" applyFont="1" applyFill="1" applyBorder="1" applyAlignment="1">
      <alignment horizontal="justify" vertical="center" wrapText="1"/>
    </xf>
    <xf numFmtId="1" fontId="17" fillId="2" borderId="15" xfId="1" applyNumberFormat="1" applyFont="1" applyFill="1" applyBorder="1" applyAlignment="1">
      <alignment horizontal="center" vertical="center" wrapText="1"/>
    </xf>
    <xf numFmtId="0" fontId="25" fillId="2" borderId="15" xfId="0" applyFont="1" applyFill="1" applyBorder="1" applyAlignment="1">
      <alignment horizontal="center" vertical="center" wrapText="1"/>
    </xf>
    <xf numFmtId="0" fontId="17" fillId="2" borderId="15" xfId="0" applyFont="1" applyFill="1" applyBorder="1" applyAlignment="1">
      <alignment horizontal="justify" vertical="center" wrapText="1"/>
    </xf>
    <xf numFmtId="164" fontId="17" fillId="2" borderId="15" xfId="0" applyNumberFormat="1" applyFont="1" applyFill="1" applyBorder="1" applyAlignment="1">
      <alignment horizontal="center" vertical="center" wrapText="1"/>
    </xf>
    <xf numFmtId="0" fontId="17" fillId="2" borderId="4" xfId="0" applyFont="1" applyFill="1" applyBorder="1" applyAlignment="1">
      <alignment horizontal="center" wrapText="1"/>
    </xf>
    <xf numFmtId="0" fontId="26" fillId="2" borderId="0" xfId="0" applyFont="1" applyFill="1" applyAlignment="1">
      <alignment horizontal="justify" vertical="top" wrapText="1"/>
    </xf>
    <xf numFmtId="49" fontId="17" fillId="2" borderId="1" xfId="1" applyNumberFormat="1" applyFont="1" applyFill="1" applyBorder="1" applyAlignment="1">
      <alignment horizontal="center" vertical="center" wrapText="1"/>
    </xf>
    <xf numFmtId="9" fontId="17" fillId="2" borderId="4" xfId="0" applyNumberFormat="1" applyFont="1" applyFill="1" applyBorder="1" applyAlignment="1">
      <alignment horizontal="center" vertical="center"/>
    </xf>
    <xf numFmtId="9" fontId="17" fillId="2" borderId="4" xfId="0" applyNumberFormat="1" applyFont="1" applyFill="1" applyBorder="1" applyAlignment="1">
      <alignment horizontal="center" vertical="center" wrapText="1"/>
    </xf>
    <xf numFmtId="168" fontId="17" fillId="2" borderId="4" xfId="0" applyNumberFormat="1" applyFont="1" applyFill="1" applyBorder="1" applyAlignment="1">
      <alignment horizontal="center" vertical="center" wrapText="1"/>
    </xf>
    <xf numFmtId="0" fontId="25" fillId="2" borderId="4" xfId="0" applyNumberFormat="1" applyFont="1" applyFill="1" applyBorder="1" applyAlignment="1">
      <alignment horizontal="center" vertical="center"/>
    </xf>
    <xf numFmtId="0" fontId="17" fillId="2" borderId="4" xfId="0" applyFont="1" applyFill="1" applyBorder="1" applyAlignment="1">
      <alignment vertical="center" wrapText="1"/>
    </xf>
    <xf numFmtId="49" fontId="17" fillId="2" borderId="4" xfId="2" applyNumberFormat="1" applyFont="1" applyFill="1" applyBorder="1" applyAlignment="1">
      <alignment horizontal="center" vertical="center" wrapText="1"/>
    </xf>
    <xf numFmtId="49" fontId="17" fillId="2" borderId="5" xfId="0" applyNumberFormat="1" applyFont="1" applyFill="1" applyBorder="1" applyAlignment="1">
      <alignment horizontal="center" vertical="center" wrapText="1"/>
    </xf>
    <xf numFmtId="0" fontId="11" fillId="2" borderId="0" xfId="0" applyNumberFormat="1" applyFont="1" applyFill="1" applyAlignment="1">
      <alignment vertical="center" wrapText="1"/>
    </xf>
    <xf numFmtId="0" fontId="17" fillId="2" borderId="6" xfId="0" applyFont="1" applyFill="1" applyBorder="1" applyAlignment="1">
      <alignment horizontal="center" vertical="center" wrapText="1"/>
    </xf>
    <xf numFmtId="49" fontId="17" fillId="2" borderId="6" xfId="0" applyNumberFormat="1" applyFont="1" applyFill="1" applyBorder="1" applyAlignment="1">
      <alignment horizontal="center" vertical="center" wrapText="1"/>
    </xf>
    <xf numFmtId="164" fontId="17" fillId="2" borderId="7" xfId="1" applyNumberFormat="1" applyFont="1" applyFill="1" applyBorder="1" applyAlignment="1">
      <alignment horizontal="center" vertical="center" wrapText="1"/>
    </xf>
    <xf numFmtId="164" fontId="29" fillId="2" borderId="4" xfId="0" applyNumberFormat="1" applyFont="1" applyFill="1" applyBorder="1" applyAlignment="1">
      <alignment horizontal="center" vertical="center" wrapText="1"/>
    </xf>
    <xf numFmtId="165" fontId="25" fillId="2" borderId="4" xfId="5" applyNumberFormat="1" applyFont="1" applyFill="1" applyBorder="1" applyAlignment="1">
      <alignment horizontal="center" vertical="center"/>
    </xf>
    <xf numFmtId="165" fontId="25" fillId="2" borderId="4" xfId="0" applyNumberFormat="1" applyFont="1" applyFill="1" applyBorder="1" applyAlignment="1">
      <alignment horizontal="center" vertical="center" wrapText="1"/>
    </xf>
    <xf numFmtId="165" fontId="25" fillId="2" borderId="3" xfId="5" applyNumberFormat="1" applyFont="1" applyFill="1" applyBorder="1" applyAlignment="1">
      <alignment horizontal="center" vertical="center" wrapText="1"/>
    </xf>
    <xf numFmtId="165" fontId="25" fillId="2" borderId="4" xfId="5" applyNumberFormat="1" applyFont="1" applyFill="1" applyBorder="1" applyAlignment="1">
      <alignment horizontal="center" vertical="center" wrapText="1"/>
    </xf>
    <xf numFmtId="0" fontId="17" fillId="2" borderId="0" xfId="0" applyFont="1" applyFill="1" applyAlignment="1">
      <alignment horizontal="justify" vertical="top" wrapText="1"/>
    </xf>
    <xf numFmtId="164" fontId="28" fillId="2" borderId="3" xfId="0" applyNumberFormat="1" applyFont="1" applyFill="1" applyBorder="1" applyAlignment="1">
      <alignment horizontal="center" vertical="center" wrapText="1"/>
    </xf>
    <xf numFmtId="165" fontId="25" fillId="2" borderId="4" xfId="5" applyNumberFormat="1" applyFont="1" applyFill="1" applyBorder="1" applyAlignment="1">
      <alignment vertical="center" wrapText="1"/>
    </xf>
    <xf numFmtId="165" fontId="25" fillId="2" borderId="3" xfId="5" applyNumberFormat="1" applyFont="1" applyFill="1" applyBorder="1" applyAlignment="1">
      <alignment vertical="center" wrapText="1"/>
    </xf>
    <xf numFmtId="0" fontId="17" fillId="2" borderId="4" xfId="5" applyNumberFormat="1" applyFont="1" applyFill="1" applyBorder="1" applyAlignment="1">
      <alignment horizontal="justify" vertical="top" wrapText="1"/>
    </xf>
    <xf numFmtId="0" fontId="17" fillId="2" borderId="8" xfId="1"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5" xfId="1" applyFont="1" applyFill="1" applyBorder="1" applyAlignment="1">
      <alignment horizontal="center" vertical="center" wrapText="1"/>
    </xf>
    <xf numFmtId="0" fontId="17" fillId="2" borderId="1" xfId="0" applyFont="1" applyFill="1" applyBorder="1" applyAlignment="1">
      <alignment horizontal="justify" vertical="top" wrapText="1"/>
    </xf>
    <xf numFmtId="164" fontId="25" fillId="2" borderId="3" xfId="0" applyNumberFormat="1" applyFont="1" applyFill="1" applyBorder="1" applyAlignment="1">
      <alignment horizontal="center" vertical="center" wrapText="1"/>
    </xf>
    <xf numFmtId="0" fontId="25" fillId="2" borderId="3" xfId="0" applyFont="1" applyFill="1" applyBorder="1" applyAlignment="1">
      <alignment horizontal="center" vertical="center" wrapText="1"/>
    </xf>
    <xf numFmtId="0" fontId="17" fillId="2" borderId="4" xfId="0" applyFont="1" applyFill="1" applyBorder="1" applyAlignment="1">
      <alignment horizontal="justify" vertical="top"/>
    </xf>
    <xf numFmtId="0" fontId="28" fillId="2" borderId="10" xfId="0" applyFont="1" applyFill="1" applyBorder="1" applyAlignment="1">
      <alignment horizontal="center" vertical="center" wrapText="1"/>
    </xf>
    <xf numFmtId="164" fontId="25" fillId="2" borderId="1" xfId="0" applyNumberFormat="1" applyFont="1" applyFill="1" applyBorder="1" applyAlignment="1">
      <alignment horizontal="justify" vertical="top" wrapText="1"/>
    </xf>
    <xf numFmtId="0" fontId="17" fillId="2" borderId="0" xfId="0" applyNumberFormat="1" applyFont="1" applyFill="1" applyBorder="1" applyAlignment="1">
      <alignment vertical="center" wrapText="1"/>
    </xf>
    <xf numFmtId="164" fontId="22" fillId="2" borderId="4" xfId="1" applyNumberFormat="1" applyFont="1" applyFill="1" applyBorder="1" applyAlignment="1">
      <alignment horizontal="center" vertical="center" wrapText="1"/>
    </xf>
    <xf numFmtId="0" fontId="17" fillId="2" borderId="4" xfId="6" applyFont="1" applyFill="1" applyBorder="1" applyAlignment="1">
      <alignment horizontal="center" vertical="center"/>
    </xf>
    <xf numFmtId="0" fontId="17" fillId="2" borderId="4" xfId="6" applyFont="1" applyFill="1" applyBorder="1" applyAlignment="1">
      <alignment horizontal="center" vertical="center" wrapText="1"/>
    </xf>
    <xf numFmtId="0" fontId="26" fillId="2" borderId="4" xfId="0" applyFont="1" applyFill="1" applyBorder="1" applyAlignment="1">
      <alignment horizontal="justify" vertical="top"/>
    </xf>
    <xf numFmtId="0" fontId="17" fillId="2" borderId="5" xfId="6" applyFont="1" applyFill="1" applyBorder="1" applyAlignment="1">
      <alignment horizontal="center" vertical="center"/>
    </xf>
    <xf numFmtId="0" fontId="17" fillId="2" borderId="5" xfId="6" applyFont="1" applyFill="1" applyBorder="1" applyAlignment="1">
      <alignment horizontal="center" vertical="center" wrapText="1"/>
    </xf>
    <xf numFmtId="165" fontId="17" fillId="2" borderId="4" xfId="5" applyNumberFormat="1" applyFont="1" applyFill="1" applyBorder="1" applyAlignment="1">
      <alignment horizontal="center" vertical="center"/>
    </xf>
    <xf numFmtId="165" fontId="17" fillId="2" borderId="4" xfId="5" applyNumberFormat="1" applyFont="1" applyFill="1" applyBorder="1" applyAlignment="1">
      <alignment vertical="center"/>
    </xf>
    <xf numFmtId="165" fontId="17" fillId="2" borderId="4" xfId="0" applyNumberFormat="1" applyFont="1" applyFill="1" applyBorder="1" applyAlignment="1">
      <alignment vertical="center" wrapText="1"/>
    </xf>
    <xf numFmtId="165" fontId="17" fillId="2" borderId="4" xfId="5" applyNumberFormat="1" applyFont="1" applyFill="1" applyBorder="1" applyAlignment="1">
      <alignment horizontal="center" vertical="center" wrapText="1"/>
    </xf>
    <xf numFmtId="165" fontId="17" fillId="2" borderId="3" xfId="5" applyNumberFormat="1" applyFont="1" applyFill="1" applyBorder="1" applyAlignment="1">
      <alignment vertical="center" wrapText="1"/>
    </xf>
    <xf numFmtId="0" fontId="17" fillId="2" borderId="1" xfId="6" applyFont="1" applyFill="1" applyBorder="1" applyAlignment="1">
      <alignment horizontal="center" vertical="center" wrapText="1"/>
    </xf>
    <xf numFmtId="49" fontId="17" fillId="2" borderId="3" xfId="1" applyNumberFormat="1" applyFont="1" applyFill="1" applyBorder="1" applyAlignment="1">
      <alignment horizontal="center" vertical="center" wrapText="1"/>
    </xf>
    <xf numFmtId="164" fontId="17" fillId="2" borderId="5" xfId="0" applyNumberFormat="1" applyFont="1" applyFill="1" applyBorder="1" applyAlignment="1">
      <alignment horizontal="center" vertical="center" wrapText="1"/>
    </xf>
    <xf numFmtId="164" fontId="17" fillId="2" borderId="9" xfId="0" applyNumberFormat="1" applyFont="1" applyFill="1" applyBorder="1" applyAlignment="1">
      <alignment horizontal="center" vertical="center" wrapText="1"/>
    </xf>
    <xf numFmtId="0" fontId="17" fillId="2" borderId="11" xfId="6" applyFont="1" applyFill="1" applyBorder="1" applyAlignment="1">
      <alignment horizontal="center" vertical="center" wrapText="1"/>
    </xf>
    <xf numFmtId="49" fontId="17" fillId="2" borderId="15" xfId="0" applyNumberFormat="1" applyFont="1" applyFill="1" applyBorder="1" applyAlignment="1">
      <alignment horizontal="center" vertical="center" wrapText="1"/>
    </xf>
    <xf numFmtId="0" fontId="28" fillId="2" borderId="7" xfId="0" applyFont="1" applyFill="1" applyBorder="1" applyAlignment="1">
      <alignment horizontal="distributed" vertical="top" wrapText="1"/>
    </xf>
    <xf numFmtId="1" fontId="22" fillId="2" borderId="4" xfId="1" applyNumberFormat="1" applyFont="1" applyFill="1" applyBorder="1" applyAlignment="1">
      <alignment horizontal="center" vertical="center" wrapText="1"/>
    </xf>
    <xf numFmtId="169" fontId="17" fillId="2" borderId="0" xfId="0" applyNumberFormat="1" applyFont="1" applyFill="1" applyAlignment="1">
      <alignment horizontal="center" vertical="center"/>
    </xf>
    <xf numFmtId="0" fontId="14" fillId="2" borderId="0" xfId="0" applyNumberFormat="1" applyFont="1" applyFill="1" applyAlignment="1">
      <alignment vertical="center"/>
    </xf>
    <xf numFmtId="169" fontId="17" fillId="2" borderId="4" xfId="1" applyNumberFormat="1" applyFont="1" applyFill="1" applyBorder="1" applyAlignment="1">
      <alignment horizontal="center" vertical="center" wrapText="1"/>
    </xf>
    <xf numFmtId="0" fontId="17" fillId="2" borderId="8" xfId="0" applyFont="1" applyFill="1" applyBorder="1" applyAlignment="1">
      <alignment horizontal="justify" vertical="top" wrapText="1"/>
    </xf>
    <xf numFmtId="0" fontId="17" fillId="2" borderId="8" xfId="2" applyFont="1" applyFill="1" applyBorder="1" applyAlignment="1">
      <alignment horizontal="center" vertical="center" wrapText="1"/>
    </xf>
    <xf numFmtId="0" fontId="0" fillId="2" borderId="0" xfId="0" applyNumberFormat="1" applyFill="1"/>
    <xf numFmtId="0" fontId="17" fillId="2" borderId="5" xfId="0" applyNumberFormat="1" applyFont="1" applyFill="1" applyBorder="1" applyAlignment="1">
      <alignment horizontal="center" vertical="center" wrapText="1"/>
    </xf>
    <xf numFmtId="0" fontId="37" fillId="2" borderId="0" xfId="0" applyNumberFormat="1" applyFont="1" applyFill="1" applyAlignment="1">
      <alignment wrapText="1"/>
    </xf>
    <xf numFmtId="0" fontId="17" fillId="2" borderId="1" xfId="1" applyNumberFormat="1" applyFont="1" applyFill="1" applyBorder="1" applyAlignment="1">
      <alignment horizontal="center" vertical="center" wrapText="1"/>
    </xf>
    <xf numFmtId="0" fontId="17" fillId="2" borderId="7" xfId="1" applyNumberFormat="1" applyFont="1" applyFill="1" applyBorder="1" applyAlignment="1">
      <alignment horizontal="center" vertical="center" wrapText="1"/>
    </xf>
    <xf numFmtId="0" fontId="17" fillId="2" borderId="15" xfId="1" applyFont="1" applyFill="1" applyBorder="1" applyAlignment="1">
      <alignment horizontal="center" vertical="center" wrapText="1"/>
    </xf>
    <xf numFmtId="0" fontId="17" fillId="2" borderId="0" xfId="0" applyFont="1" applyFill="1"/>
    <xf numFmtId="0" fontId="17" fillId="2" borderId="13" xfId="0" applyFont="1" applyFill="1" applyBorder="1" applyAlignment="1">
      <alignment horizontal="center" vertical="center" wrapText="1"/>
    </xf>
    <xf numFmtId="164" fontId="17" fillId="2" borderId="12" xfId="0" applyNumberFormat="1" applyFont="1" applyFill="1" applyBorder="1" applyAlignment="1">
      <alignment horizontal="center" vertical="center" wrapText="1"/>
    </xf>
    <xf numFmtId="0" fontId="17" fillId="2" borderId="3" xfId="1" applyFont="1" applyFill="1" applyBorder="1" applyAlignment="1">
      <alignment horizontal="center" vertical="center" wrapText="1"/>
    </xf>
    <xf numFmtId="9" fontId="17" fillId="2" borderId="7" xfId="1" applyNumberFormat="1" applyFont="1" applyFill="1" applyBorder="1" applyAlignment="1">
      <alignment horizontal="center" vertical="center" wrapText="1"/>
    </xf>
    <xf numFmtId="0" fontId="38" fillId="2" borderId="0" xfId="0" applyNumberFormat="1" applyFont="1" applyFill="1" applyAlignment="1">
      <alignment vertical="center"/>
    </xf>
    <xf numFmtId="0" fontId="17" fillId="2" borderId="1" xfId="0" applyFont="1" applyFill="1" applyBorder="1" applyAlignment="1">
      <alignment vertical="center" wrapText="1"/>
    </xf>
    <xf numFmtId="0" fontId="25" fillId="2" borderId="16" xfId="0" applyFont="1" applyFill="1" applyBorder="1" applyAlignment="1">
      <alignment horizontal="justify" vertical="top"/>
    </xf>
    <xf numFmtId="0" fontId="26" fillId="2" borderId="16" xfId="0" applyFont="1" applyFill="1" applyBorder="1" applyAlignment="1">
      <alignment horizontal="justify" vertical="top" wrapText="1"/>
    </xf>
    <xf numFmtId="0" fontId="25" fillId="2" borderId="16" xfId="0" applyFont="1" applyFill="1" applyBorder="1" applyAlignment="1">
      <alignment horizontal="justify" vertical="top" wrapText="1"/>
    </xf>
    <xf numFmtId="0" fontId="25" fillId="2" borderId="17" xfId="0" applyFont="1" applyFill="1" applyBorder="1" applyAlignment="1">
      <alignment horizontal="justify" vertical="top" wrapText="1"/>
    </xf>
    <xf numFmtId="0" fontId="27" fillId="2" borderId="23" xfId="0" applyNumberFormat="1" applyFont="1" applyFill="1" applyBorder="1" applyAlignment="1">
      <alignment horizontal="center" vertical="center"/>
    </xf>
    <xf numFmtId="0" fontId="17" fillId="2" borderId="7" xfId="0" applyFont="1" applyFill="1" applyBorder="1" applyAlignment="1">
      <alignment vertical="center" wrapText="1"/>
    </xf>
    <xf numFmtId="0" fontId="17" fillId="2" borderId="4" xfId="0" applyFont="1" applyFill="1" applyBorder="1" applyAlignment="1">
      <alignment horizontal="center" vertical="center" textRotation="90"/>
    </xf>
    <xf numFmtId="2" fontId="17" fillId="2" borderId="4" xfId="2" applyNumberFormat="1" applyFont="1" applyFill="1" applyBorder="1" applyAlignment="1">
      <alignment horizontal="center" vertical="center" wrapText="1"/>
    </xf>
    <xf numFmtId="49" fontId="17" fillId="2" borderId="3" xfId="0" applyNumberFormat="1" applyFont="1" applyFill="1" applyBorder="1" applyAlignment="1">
      <alignment horizontal="center" vertical="center"/>
    </xf>
    <xf numFmtId="0" fontId="9" fillId="2" borderId="0" xfId="0" applyNumberFormat="1" applyFont="1" applyFill="1" applyAlignment="1">
      <alignment horizontal="center" vertical="center"/>
    </xf>
    <xf numFmtId="0" fontId="17" fillId="2" borderId="4" xfId="0" applyFont="1" applyFill="1" applyBorder="1" applyAlignment="1">
      <alignment horizontal="center" vertical="center" textRotation="90" wrapText="1"/>
    </xf>
    <xf numFmtId="0" fontId="25" fillId="5" borderId="0" xfId="0" applyFont="1" applyFill="1" applyAlignment="1">
      <alignment horizontal="justify" vertical="top" wrapText="1"/>
    </xf>
    <xf numFmtId="2" fontId="17" fillId="2" borderId="4" xfId="1" applyNumberFormat="1" applyFont="1" applyFill="1" applyBorder="1" applyAlignment="1">
      <alignment horizontal="center" vertical="center" wrapText="1"/>
    </xf>
    <xf numFmtId="0" fontId="17" fillId="2" borderId="3" xfId="2" applyFont="1" applyFill="1" applyBorder="1" applyAlignment="1">
      <alignment horizontal="center" vertical="center" wrapText="1"/>
    </xf>
    <xf numFmtId="164" fontId="17" fillId="2" borderId="3" xfId="2" applyNumberFormat="1" applyFont="1" applyFill="1" applyBorder="1" applyAlignment="1">
      <alignment horizontal="center" vertical="center" wrapText="1"/>
    </xf>
    <xf numFmtId="0" fontId="25" fillId="2" borderId="4" xfId="0" applyFont="1" applyFill="1" applyBorder="1" applyAlignment="1">
      <alignment horizontal="center" vertical="center" textRotation="90" wrapText="1"/>
    </xf>
    <xf numFmtId="164" fontId="25" fillId="2" borderId="4" xfId="0" applyNumberFormat="1" applyFont="1" applyFill="1" applyBorder="1" applyAlignment="1">
      <alignment vertical="center" wrapText="1"/>
    </xf>
    <xf numFmtId="0" fontId="31" fillId="2" borderId="4" xfId="0" applyFont="1" applyFill="1" applyBorder="1" applyAlignment="1">
      <alignment horizontal="center" vertical="center" wrapText="1"/>
    </xf>
    <xf numFmtId="0" fontId="25" fillId="2" borderId="4" xfId="0" applyFont="1" applyFill="1" applyBorder="1" applyAlignment="1">
      <alignment horizontal="left" vertical="center" wrapText="1"/>
    </xf>
    <xf numFmtId="0" fontId="27" fillId="2" borderId="4" xfId="0" applyFont="1" applyFill="1" applyBorder="1" applyAlignment="1">
      <alignment horizontal="center" vertical="center" wrapText="1"/>
    </xf>
    <xf numFmtId="0" fontId="17" fillId="2" borderId="4" xfId="0" applyFont="1" applyFill="1" applyBorder="1" applyAlignment="1">
      <alignment horizontal="justify" vertical="center"/>
    </xf>
    <xf numFmtId="2" fontId="31" fillId="2" borderId="4" xfId="0" applyNumberFormat="1" applyFont="1" applyFill="1" applyBorder="1" applyAlignment="1">
      <alignment horizontal="center" vertical="center" wrapText="1"/>
    </xf>
    <xf numFmtId="0" fontId="25" fillId="2" borderId="4" xfId="0" applyFont="1" applyFill="1" applyBorder="1" applyAlignment="1">
      <alignment horizontal="center" vertical="center" textRotation="90"/>
    </xf>
    <xf numFmtId="0" fontId="17" fillId="2" borderId="5" xfId="0" applyFont="1" applyFill="1" applyBorder="1" applyAlignment="1">
      <alignment horizontal="center" vertical="center"/>
    </xf>
    <xf numFmtId="0" fontId="25" fillId="2" borderId="20" xfId="0" applyNumberFormat="1"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textRotation="90"/>
    </xf>
    <xf numFmtId="0" fontId="32" fillId="2" borderId="4"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17" fillId="2" borderId="4" xfId="0" applyFont="1" applyFill="1" applyBorder="1" applyAlignment="1">
      <alignment vertical="center"/>
    </xf>
    <xf numFmtId="0" fontId="27" fillId="2" borderId="0" xfId="0" applyFont="1" applyFill="1" applyAlignment="1">
      <alignment horizontal="justify" vertical="top" wrapText="1"/>
    </xf>
    <xf numFmtId="0" fontId="17" fillId="2" borderId="7" xfId="0" applyFont="1" applyFill="1" applyBorder="1" applyAlignment="1">
      <alignment vertical="center"/>
    </xf>
    <xf numFmtId="1" fontId="17" fillId="2" borderId="4" xfId="1" applyNumberFormat="1" applyFont="1" applyFill="1" applyBorder="1" applyAlignment="1">
      <alignment horizontal="center" vertical="center" wrapText="1"/>
    </xf>
    <xf numFmtId="1" fontId="22" fillId="2" borderId="4" xfId="0" applyNumberFormat="1" applyFont="1" applyFill="1" applyBorder="1" applyAlignment="1">
      <alignment horizontal="center" vertical="center" wrapText="1"/>
    </xf>
    <xf numFmtId="164" fontId="17" fillId="2" borderId="1" xfId="1" applyNumberFormat="1" applyFont="1" applyFill="1" applyBorder="1" applyAlignment="1">
      <alignment horizontal="center" vertical="center" wrapText="1"/>
    </xf>
    <xf numFmtId="0" fontId="25" fillId="2" borderId="20" xfId="0" applyNumberFormat="1" applyFont="1" applyFill="1" applyBorder="1" applyAlignment="1">
      <alignment horizontal="center" vertical="center" wrapText="1"/>
    </xf>
    <xf numFmtId="164" fontId="17" fillId="2" borderId="8" xfId="0" applyNumberFormat="1" applyFont="1" applyFill="1" applyBorder="1" applyAlignment="1">
      <alignment horizontal="center" vertical="center" wrapText="1"/>
    </xf>
    <xf numFmtId="2" fontId="17" fillId="2" borderId="9" xfId="1" applyNumberFormat="1" applyFont="1" applyFill="1" applyBorder="1" applyAlignment="1">
      <alignment horizontal="center" vertical="center" wrapText="1"/>
    </xf>
    <xf numFmtId="1" fontId="17" fillId="2" borderId="4" xfId="0" applyNumberFormat="1" applyFont="1" applyFill="1" applyBorder="1" applyAlignment="1">
      <alignment horizontal="center" vertical="center" wrapText="1"/>
    </xf>
    <xf numFmtId="1" fontId="17" fillId="2" borderId="4" xfId="2" applyNumberFormat="1" applyFont="1" applyFill="1" applyBorder="1" applyAlignment="1">
      <alignment horizontal="center" vertical="center" wrapText="1"/>
    </xf>
    <xf numFmtId="0" fontId="27" fillId="2" borderId="18" xfId="0" applyNumberFormat="1" applyFont="1" applyFill="1" applyBorder="1" applyAlignment="1">
      <alignment horizontal="center" vertical="center" wrapText="1"/>
    </xf>
    <xf numFmtId="0" fontId="25" fillId="5" borderId="21" xfId="0" applyFont="1" applyFill="1" applyBorder="1" applyAlignment="1">
      <alignment horizontal="justify" vertical="top" wrapText="1"/>
    </xf>
    <xf numFmtId="2" fontId="17" fillId="2" borderId="3" xfId="1" applyNumberFormat="1" applyFont="1" applyFill="1" applyBorder="1" applyAlignment="1">
      <alignment horizontal="center" vertical="center" wrapText="1"/>
    </xf>
    <xf numFmtId="0" fontId="25" fillId="2" borderId="17" xfId="0" applyNumberFormat="1" applyFont="1" applyFill="1" applyBorder="1" applyAlignment="1">
      <alignment horizontal="center" vertical="center"/>
    </xf>
    <xf numFmtId="0" fontId="28" fillId="2" borderId="1"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5" fillId="2" borderId="17" xfId="0" applyNumberFormat="1" applyFont="1" applyFill="1" applyBorder="1" applyAlignment="1">
      <alignment horizontal="center" vertical="center" wrapText="1"/>
    </xf>
    <xf numFmtId="0" fontId="25" fillId="2" borderId="21" xfId="0" applyFont="1" applyFill="1" applyBorder="1" applyAlignment="1">
      <alignment horizontal="justify" vertical="top" wrapText="1"/>
    </xf>
    <xf numFmtId="1" fontId="17" fillId="2" borderId="7" xfId="0" applyNumberFormat="1" applyFont="1" applyFill="1" applyBorder="1" applyAlignment="1">
      <alignment horizontal="center" vertical="center" wrapText="1"/>
    </xf>
    <xf numFmtId="49" fontId="17" fillId="2" borderId="7" xfId="0" applyNumberFormat="1" applyFont="1" applyFill="1" applyBorder="1" applyAlignment="1">
      <alignment horizontal="center" vertical="center" wrapText="1"/>
    </xf>
    <xf numFmtId="164" fontId="17" fillId="2" borderId="24" xfId="0" applyNumberFormat="1" applyFont="1" applyFill="1" applyBorder="1" applyAlignment="1">
      <alignment horizontal="justify" vertical="top" wrapText="1"/>
    </xf>
    <xf numFmtId="164" fontId="17" fillId="2" borderId="26" xfId="0" applyNumberFormat="1" applyFont="1" applyFill="1" applyBorder="1" applyAlignment="1">
      <alignment horizontal="justify" vertical="top" wrapText="1"/>
    </xf>
    <xf numFmtId="0" fontId="25" fillId="2" borderId="23" xfId="0" applyNumberFormat="1" applyFont="1" applyFill="1" applyBorder="1" applyAlignment="1">
      <alignment horizontal="center" vertical="center" wrapText="1"/>
    </xf>
    <xf numFmtId="164" fontId="17" fillId="2" borderId="27" xfId="0" applyNumberFormat="1" applyFont="1" applyFill="1" applyBorder="1" applyAlignment="1">
      <alignment horizontal="justify" vertical="top" wrapText="1"/>
    </xf>
    <xf numFmtId="0" fontId="17" fillId="2" borderId="11" xfId="0" applyFont="1" applyFill="1" applyBorder="1" applyAlignment="1">
      <alignment horizontal="center" vertical="center" wrapText="1"/>
    </xf>
    <xf numFmtId="0" fontId="17" fillId="2" borderId="4" xfId="2" applyFont="1" applyFill="1" applyBorder="1" applyAlignment="1">
      <alignment horizontal="justify" vertical="top" wrapText="1"/>
    </xf>
    <xf numFmtId="0" fontId="25" fillId="2" borderId="8" xfId="0" applyFont="1" applyFill="1" applyBorder="1" applyAlignment="1">
      <alignment horizontal="center" vertical="center" wrapText="1"/>
    </xf>
    <xf numFmtId="165" fontId="25" fillId="2" borderId="4" xfId="5" applyNumberFormat="1" applyFont="1" applyFill="1" applyBorder="1" applyAlignment="1">
      <alignment vertical="center"/>
    </xf>
    <xf numFmtId="165" fontId="25" fillId="2" borderId="3" xfId="5" applyNumberFormat="1" applyFont="1" applyFill="1" applyBorder="1" applyAlignment="1">
      <alignment vertical="center"/>
    </xf>
    <xf numFmtId="0" fontId="17" fillId="2" borderId="1" xfId="1" applyNumberFormat="1" applyFont="1" applyFill="1" applyBorder="1" applyAlignment="1">
      <alignment horizontal="center" vertical="center"/>
    </xf>
    <xf numFmtId="164" fontId="25" fillId="2" borderId="4" xfId="5" applyNumberFormat="1" applyFont="1" applyFill="1" applyBorder="1" applyAlignment="1">
      <alignment horizontal="center" vertical="center" wrapText="1"/>
    </xf>
    <xf numFmtId="165" fontId="25" fillId="2" borderId="4" xfId="5" applyNumberFormat="1" applyFont="1" applyFill="1" applyBorder="1" applyAlignment="1">
      <alignment horizontal="left" vertical="center" wrapText="1"/>
    </xf>
    <xf numFmtId="0" fontId="25" fillId="2" borderId="25" xfId="0" applyFont="1" applyFill="1" applyBorder="1" applyAlignment="1">
      <alignment horizontal="justify" vertical="top" wrapText="1"/>
    </xf>
    <xf numFmtId="164" fontId="17" fillId="2" borderId="4" xfId="5" applyNumberFormat="1" applyFont="1" applyFill="1" applyBorder="1" applyAlignment="1">
      <alignment horizontal="center" vertical="center" wrapText="1"/>
    </xf>
    <xf numFmtId="165" fontId="17" fillId="2" borderId="4" xfId="5" applyNumberFormat="1" applyFont="1" applyFill="1" applyBorder="1" applyAlignment="1">
      <alignment vertical="center" wrapText="1"/>
    </xf>
    <xf numFmtId="165" fontId="25" fillId="2" borderId="3" xfId="5" applyNumberFormat="1" applyFont="1" applyFill="1" applyBorder="1" applyAlignment="1">
      <alignment horizontal="center" vertical="center"/>
    </xf>
    <xf numFmtId="0" fontId="25" fillId="2" borderId="4" xfId="0" applyFont="1" applyFill="1" applyBorder="1" applyAlignment="1">
      <alignment horizontal="center" vertical="center" wrapText="1" shrinkToFit="1"/>
    </xf>
    <xf numFmtId="164" fontId="25" fillId="2" borderId="4" xfId="5" applyNumberFormat="1" applyFont="1" applyFill="1" applyBorder="1" applyAlignment="1">
      <alignment horizontal="center" vertical="center" shrinkToFit="1"/>
    </xf>
    <xf numFmtId="165" fontId="25" fillId="2" borderId="4" xfId="5" applyNumberFormat="1" applyFont="1" applyFill="1" applyBorder="1" applyAlignment="1">
      <alignment vertical="center" shrinkToFit="1"/>
    </xf>
    <xf numFmtId="165" fontId="25" fillId="2" borderId="3" xfId="5" applyNumberFormat="1" applyFont="1" applyFill="1" applyBorder="1" applyAlignment="1">
      <alignment vertical="center" shrinkToFit="1"/>
    </xf>
    <xf numFmtId="165" fontId="17" fillId="2" borderId="3" xfId="5" applyNumberFormat="1" applyFont="1" applyFill="1" applyBorder="1" applyAlignment="1">
      <alignment vertical="center"/>
    </xf>
    <xf numFmtId="0" fontId="25" fillId="2" borderId="4" xfId="0" applyFont="1" applyFill="1" applyBorder="1" applyAlignment="1">
      <alignment vertical="center" wrapText="1"/>
    </xf>
    <xf numFmtId="0" fontId="25" fillId="2" borderId="3" xfId="0" applyFont="1" applyFill="1" applyBorder="1" applyAlignment="1">
      <alignment vertical="center" wrapText="1"/>
    </xf>
    <xf numFmtId="0" fontId="17" fillId="2" borderId="4" xfId="0" applyFont="1" applyFill="1" applyBorder="1" applyAlignment="1">
      <alignment horizontal="center" vertical="center" shrinkToFit="1"/>
    </xf>
    <xf numFmtId="0" fontId="17" fillId="2" borderId="26" xfId="0" applyFont="1" applyFill="1" applyBorder="1" applyAlignment="1">
      <alignment horizontal="justify" vertical="top" wrapText="1"/>
    </xf>
    <xf numFmtId="0" fontId="25" fillId="2" borderId="19" xfId="0" applyFont="1" applyFill="1" applyBorder="1" applyAlignment="1">
      <alignment horizontal="justify" vertical="top" wrapText="1" shrinkToFit="1"/>
    </xf>
    <xf numFmtId="0" fontId="27" fillId="2" borderId="22" xfId="0" applyFont="1" applyFill="1" applyBorder="1" applyAlignment="1">
      <alignment horizontal="justify" vertical="top" wrapText="1"/>
    </xf>
    <xf numFmtId="0" fontId="17" fillId="2" borderId="0" xfId="0" applyFont="1" applyFill="1" applyAlignment="1">
      <alignment vertical="center" wrapText="1"/>
    </xf>
    <xf numFmtId="0" fontId="25" fillId="2" borderId="18" xfId="0" applyNumberFormat="1" applyFont="1" applyFill="1" applyBorder="1" applyAlignment="1">
      <alignment horizontal="distributed" vertical="center" wrapText="1"/>
    </xf>
    <xf numFmtId="0" fontId="27" fillId="2" borderId="18" xfId="0" applyFont="1" applyFill="1" applyBorder="1" applyAlignment="1">
      <alignment horizontal="justify" vertical="top" wrapText="1"/>
    </xf>
    <xf numFmtId="0" fontId="25" fillId="2" borderId="17" xfId="0" applyNumberFormat="1" applyFont="1" applyFill="1" applyBorder="1" applyAlignment="1">
      <alignment horizontal="distributed" vertical="center" wrapText="1"/>
    </xf>
    <xf numFmtId="0" fontId="25" fillId="2" borderId="17" xfId="0" applyNumberFormat="1" applyFont="1" applyFill="1" applyBorder="1" applyAlignment="1">
      <alignment horizontal="distributed" vertical="center"/>
    </xf>
    <xf numFmtId="0" fontId="25" fillId="2" borderId="23" xfId="0" applyNumberFormat="1" applyFont="1" applyFill="1" applyBorder="1" applyAlignment="1">
      <alignment horizontal="distributed" vertical="center" wrapText="1"/>
    </xf>
    <xf numFmtId="0" fontId="33" fillId="2" borderId="1" xfId="0" applyFont="1" applyFill="1" applyBorder="1" applyAlignment="1">
      <alignment horizontal="center" vertical="center" wrapText="1"/>
    </xf>
    <xf numFmtId="9" fontId="25" fillId="2" borderId="4" xfId="0" applyNumberFormat="1" applyFont="1" applyFill="1" applyBorder="1" applyAlignment="1">
      <alignment horizontal="center" vertical="center" wrapText="1"/>
    </xf>
    <xf numFmtId="0" fontId="33" fillId="2" borderId="4" xfId="0" applyFont="1" applyFill="1" applyBorder="1" applyAlignment="1">
      <alignment horizontal="center" vertical="center" wrapText="1"/>
    </xf>
    <xf numFmtId="0" fontId="25" fillId="2" borderId="23" xfId="0" applyNumberFormat="1" applyFont="1" applyFill="1" applyBorder="1" applyAlignment="1">
      <alignment horizontal="distributed" vertical="center"/>
    </xf>
    <xf numFmtId="0" fontId="33" fillId="2" borderId="7" xfId="0" applyFont="1" applyFill="1" applyBorder="1" applyAlignment="1">
      <alignment horizontal="center" vertical="center" wrapText="1"/>
    </xf>
    <xf numFmtId="0" fontId="17" fillId="2" borderId="3" xfId="0" applyNumberFormat="1" applyFont="1" applyFill="1" applyBorder="1" applyAlignment="1">
      <alignment horizontal="center" vertical="center" wrapText="1"/>
    </xf>
    <xf numFmtId="0" fontId="17" fillId="2" borderId="4" xfId="0" applyNumberFormat="1" applyFont="1" applyFill="1" applyBorder="1" applyAlignment="1">
      <alignment horizontal="justify" vertical="center" wrapText="1"/>
    </xf>
    <xf numFmtId="0" fontId="25" fillId="5" borderId="28" xfId="0" applyFont="1" applyFill="1" applyBorder="1" applyAlignment="1">
      <alignment horizontal="justify" vertical="top" wrapText="1"/>
    </xf>
    <xf numFmtId="0" fontId="17" fillId="2" borderId="9" xfId="0" applyNumberFormat="1" applyFont="1" applyFill="1" applyBorder="1" applyAlignment="1">
      <alignment horizontal="center" vertical="center" wrapText="1"/>
    </xf>
    <xf numFmtId="0" fontId="17" fillId="2" borderId="7" xfId="0" applyNumberFormat="1" applyFont="1" applyFill="1" applyBorder="1" applyAlignment="1">
      <alignment horizontal="center" vertical="center" wrapText="1"/>
    </xf>
    <xf numFmtId="0" fontId="25" fillId="2" borderId="24" xfId="0" applyFont="1" applyFill="1" applyBorder="1" applyAlignment="1">
      <alignment horizontal="justify" vertical="top" wrapText="1"/>
    </xf>
    <xf numFmtId="0" fontId="17" fillId="2" borderId="10" xfId="0" applyNumberFormat="1" applyFont="1" applyFill="1" applyBorder="1" applyAlignment="1">
      <alignment horizontal="center" vertical="center" wrapText="1"/>
    </xf>
    <xf numFmtId="0" fontId="17" fillId="2" borderId="4" xfId="0" applyNumberFormat="1" applyFont="1" applyFill="1" applyBorder="1" applyAlignment="1">
      <alignment horizontal="center" vertical="top" wrapText="1"/>
    </xf>
    <xf numFmtId="0" fontId="17" fillId="2" borderId="0" xfId="0" applyFont="1" applyFill="1" applyAlignment="1">
      <alignment horizontal="center" wrapText="1"/>
    </xf>
    <xf numFmtId="9" fontId="17" fillId="2" borderId="1" xfId="1" applyNumberFormat="1" applyFont="1" applyFill="1" applyBorder="1" applyAlignment="1">
      <alignment horizontal="center" vertical="center" wrapText="1"/>
    </xf>
    <xf numFmtId="164" fontId="17" fillId="2" borderId="10" xfId="1" applyNumberFormat="1" applyFont="1" applyFill="1" applyBorder="1" applyAlignment="1">
      <alignment horizontal="center" vertical="center" wrapText="1"/>
    </xf>
    <xf numFmtId="2" fontId="9" fillId="2" borderId="0" xfId="0" applyNumberFormat="1" applyFont="1" applyFill="1" applyAlignment="1">
      <alignment horizontal="justify" vertical="center" wrapText="1"/>
    </xf>
    <xf numFmtId="0" fontId="9" fillId="2" borderId="0" xfId="0" applyFont="1" applyFill="1" applyAlignment="1">
      <alignment horizontal="center" vertical="center" wrapText="1"/>
    </xf>
    <xf numFmtId="0" fontId="9" fillId="2" borderId="0" xfId="0" applyFont="1" applyFill="1" applyAlignment="1">
      <alignment horizontal="center" vertical="center"/>
    </xf>
    <xf numFmtId="164" fontId="9" fillId="2" borderId="0" xfId="0" applyNumberFormat="1" applyFont="1" applyFill="1" applyAlignment="1">
      <alignment horizontal="center" vertical="center" wrapText="1"/>
    </xf>
    <xf numFmtId="0" fontId="17" fillId="2" borderId="0" xfId="0" applyFont="1" applyFill="1" applyAlignment="1">
      <alignment horizontal="center" vertical="center"/>
    </xf>
    <xf numFmtId="2" fontId="17" fillId="2" borderId="4" xfId="0" applyNumberFormat="1" applyFont="1" applyFill="1" applyBorder="1" applyAlignment="1">
      <alignment horizontal="justify" vertical="center" wrapText="1"/>
    </xf>
    <xf numFmtId="164" fontId="22" fillId="2" borderId="25" xfId="0" applyNumberFormat="1" applyFont="1" applyFill="1" applyBorder="1" applyAlignment="1">
      <alignment horizontal="center" vertical="center" wrapText="1"/>
    </xf>
    <xf numFmtId="0" fontId="22" fillId="2" borderId="4" xfId="0" applyFont="1" applyFill="1" applyBorder="1" applyAlignment="1">
      <alignment horizontal="distributed" vertical="center" wrapText="1"/>
    </xf>
    <xf numFmtId="0" fontId="29" fillId="2" borderId="4" xfId="0" applyFont="1" applyFill="1" applyBorder="1" applyAlignment="1">
      <alignment horizontal="distributed" vertical="center" wrapText="1"/>
    </xf>
    <xf numFmtId="0" fontId="41" fillId="0" borderId="0" xfId="0" applyFont="1" applyBorder="1" applyAlignment="1">
      <alignment horizontal="center" vertical="center"/>
    </xf>
    <xf numFmtId="0" fontId="20" fillId="0" borderId="0" xfId="0"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center" vertical="center" wrapText="1"/>
    </xf>
    <xf numFmtId="0" fontId="41" fillId="8" borderId="4" xfId="0" applyFont="1" applyFill="1" applyBorder="1" applyAlignment="1">
      <alignment horizontal="center" vertical="center" wrapText="1"/>
    </xf>
    <xf numFmtId="0" fontId="41" fillId="8" borderId="5" xfId="0" applyFont="1" applyFill="1" applyBorder="1" applyAlignment="1">
      <alignment horizontal="center" vertical="center" wrapText="1"/>
    </xf>
    <xf numFmtId="0" fontId="41" fillId="0" borderId="4" xfId="0" applyFont="1" applyBorder="1" applyAlignment="1">
      <alignment horizontal="center" vertical="top" wrapText="1"/>
    </xf>
    <xf numFmtId="0" fontId="20"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20" fillId="0" borderId="5" xfId="0" applyFont="1" applyBorder="1" applyAlignment="1">
      <alignment horizontal="center" vertical="center"/>
    </xf>
    <xf numFmtId="0" fontId="20" fillId="0" borderId="4" xfId="0" applyFont="1" applyBorder="1" applyAlignment="1">
      <alignment horizontal="center" vertical="center"/>
    </xf>
    <xf numFmtId="168" fontId="20" fillId="8" borderId="4" xfId="0" applyNumberFormat="1" applyFont="1" applyFill="1" applyBorder="1" applyAlignment="1">
      <alignment horizontal="center" vertical="center"/>
    </xf>
    <xf numFmtId="0" fontId="20" fillId="0" borderId="4" xfId="0" applyFont="1" applyBorder="1" applyAlignment="1">
      <alignment horizontal="center" vertical="center" wrapText="1"/>
    </xf>
    <xf numFmtId="0" fontId="18" fillId="0" borderId="4" xfId="0" applyFont="1" applyBorder="1" applyAlignment="1">
      <alignment horizontal="center" vertical="center"/>
    </xf>
    <xf numFmtId="168" fontId="18" fillId="8" borderId="4" xfId="0" applyNumberFormat="1" applyFont="1" applyFill="1" applyBorder="1" applyAlignment="1">
      <alignment horizontal="center" vertical="center"/>
    </xf>
    <xf numFmtId="0" fontId="41" fillId="0" borderId="4" xfId="0" applyFont="1" applyBorder="1" applyAlignment="1">
      <alignment horizontal="center" vertical="center" wrapText="1"/>
    </xf>
    <xf numFmtId="0" fontId="19" fillId="8" borderId="4" xfId="0" applyFont="1" applyFill="1" applyBorder="1" applyAlignment="1">
      <alignment horizontal="center" vertical="center" wrapText="1"/>
    </xf>
    <xf numFmtId="168" fontId="19" fillId="8" borderId="4" xfId="0" applyNumberFormat="1" applyFont="1" applyFill="1" applyBorder="1" applyAlignment="1">
      <alignment horizontal="center" vertical="center" wrapText="1"/>
    </xf>
    <xf numFmtId="0" fontId="41" fillId="0" borderId="0" xfId="0" applyFont="1" applyBorder="1" applyAlignment="1">
      <alignment horizontal="center" vertical="center" wrapText="1"/>
    </xf>
    <xf numFmtId="10" fontId="20" fillId="0" borderId="0" xfId="0" applyNumberFormat="1" applyFont="1" applyBorder="1" applyAlignment="1">
      <alignment horizontal="center" vertical="center"/>
    </xf>
    <xf numFmtId="0" fontId="20" fillId="0" borderId="4" xfId="0" applyFont="1" applyBorder="1" applyAlignment="1">
      <alignment horizontal="center" vertical="top" wrapText="1"/>
    </xf>
    <xf numFmtId="0" fontId="5" fillId="0" borderId="0" xfId="0" applyFont="1" applyFill="1" applyBorder="1" applyAlignment="1">
      <alignment horizontal="center" vertical="center"/>
    </xf>
    <xf numFmtId="0" fontId="40" fillId="2" borderId="4" xfId="0" applyNumberFormat="1" applyFont="1" applyFill="1" applyBorder="1" applyAlignment="1">
      <alignment horizontal="center" vertical="center" wrapText="1"/>
    </xf>
    <xf numFmtId="0" fontId="22" fillId="2" borderId="4" xfId="0" applyNumberFormat="1" applyFont="1" applyFill="1" applyBorder="1" applyAlignment="1">
      <alignment horizontal="center" vertical="center" wrapText="1"/>
    </xf>
    <xf numFmtId="0" fontId="22" fillId="2" borderId="0" xfId="0" applyFont="1" applyFill="1" applyBorder="1" applyAlignment="1">
      <alignment horizontal="center" vertical="center"/>
    </xf>
    <xf numFmtId="0" fontId="17" fillId="2" borderId="0" xfId="0" applyFont="1" applyFill="1" applyAlignment="1">
      <alignment horizontal="right" vertical="center" wrapText="1"/>
    </xf>
    <xf numFmtId="0" fontId="17" fillId="2" borderId="4"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2" xfId="0" applyFont="1" applyFill="1" applyBorder="1" applyAlignment="1">
      <alignment horizontal="center" vertical="center" wrapText="1"/>
    </xf>
    <xf numFmtId="2" fontId="17" fillId="2" borderId="12" xfId="0" applyNumberFormat="1" applyFont="1" applyFill="1" applyBorder="1" applyAlignment="1">
      <alignment horizontal="center" vertical="center" wrapText="1"/>
    </xf>
    <xf numFmtId="2" fontId="17" fillId="2" borderId="1" xfId="1" applyNumberFormat="1" applyFont="1" applyFill="1" applyBorder="1" applyAlignment="1">
      <alignment horizontal="center" vertical="center" wrapText="1"/>
    </xf>
    <xf numFmtId="2" fontId="17" fillId="2" borderId="12" xfId="1" applyNumberFormat="1" applyFont="1" applyFill="1" applyBorder="1" applyAlignment="1">
      <alignment horizontal="center" vertical="center" wrapText="1"/>
    </xf>
    <xf numFmtId="2" fontId="17" fillId="2" borderId="5" xfId="1" applyNumberFormat="1" applyFont="1" applyFill="1" applyBorder="1" applyAlignment="1">
      <alignment horizontal="center" vertical="center" wrapText="1"/>
    </xf>
    <xf numFmtId="0" fontId="22" fillId="2" borderId="1"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1" xfId="0" applyNumberFormat="1" applyFont="1" applyFill="1" applyBorder="1" applyAlignment="1">
      <alignment horizontal="center" vertical="center"/>
    </xf>
    <xf numFmtId="0" fontId="22" fillId="2" borderId="12" xfId="0" applyNumberFormat="1" applyFont="1" applyFill="1" applyBorder="1" applyAlignment="1">
      <alignment horizontal="center" vertical="center"/>
    </xf>
    <xf numFmtId="0" fontId="22" fillId="2" borderId="5" xfId="0" applyNumberFormat="1" applyFont="1" applyFill="1" applyBorder="1" applyAlignment="1">
      <alignment horizontal="center" vertical="center"/>
    </xf>
    <xf numFmtId="10" fontId="22" fillId="2" borderId="3" xfId="0" applyNumberFormat="1" applyFont="1" applyFill="1" applyBorder="1" applyAlignment="1">
      <alignment horizontal="center" vertical="center" wrapText="1"/>
    </xf>
    <xf numFmtId="10" fontId="22" fillId="2" borderId="7" xfId="0" applyNumberFormat="1" applyFont="1" applyFill="1" applyBorder="1" applyAlignment="1">
      <alignment horizontal="center" vertical="center" wrapText="1"/>
    </xf>
    <xf numFmtId="10" fontId="22" fillId="2" borderId="8" xfId="0" applyNumberFormat="1" applyFont="1" applyFill="1" applyBorder="1" applyAlignment="1">
      <alignment horizontal="center" vertical="center" wrapText="1"/>
    </xf>
    <xf numFmtId="0" fontId="22" fillId="2" borderId="3" xfId="0" applyFont="1" applyFill="1" applyBorder="1" applyAlignment="1">
      <alignment horizontal="center" vertical="top" wrapText="1"/>
    </xf>
    <xf numFmtId="0" fontId="22" fillId="2" borderId="7" xfId="0" applyFont="1" applyFill="1" applyBorder="1" applyAlignment="1">
      <alignment horizontal="center" vertical="top" wrapText="1"/>
    </xf>
    <xf numFmtId="0" fontId="22" fillId="2" borderId="8" xfId="0" applyFont="1" applyFill="1" applyBorder="1" applyAlignment="1">
      <alignment horizontal="center" vertical="top" wrapText="1"/>
    </xf>
    <xf numFmtId="0" fontId="22" fillId="2" borderId="3"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164" fontId="22" fillId="2" borderId="3" xfId="0" applyNumberFormat="1" applyFont="1" applyFill="1" applyBorder="1" applyAlignment="1">
      <alignment horizontal="center" vertical="center" wrapText="1"/>
    </xf>
    <xf numFmtId="164" fontId="22" fillId="2" borderId="7" xfId="0" applyNumberFormat="1" applyFont="1" applyFill="1" applyBorder="1" applyAlignment="1">
      <alignment horizontal="center" vertical="center" wrapText="1"/>
    </xf>
    <xf numFmtId="164" fontId="22" fillId="2" borderId="8" xfId="0" applyNumberFormat="1" applyFont="1" applyFill="1" applyBorder="1" applyAlignment="1">
      <alignment horizontal="center" vertical="center" wrapText="1"/>
    </xf>
    <xf numFmtId="2" fontId="22" fillId="2" borderId="4" xfId="0" applyNumberFormat="1" applyFont="1" applyFill="1" applyBorder="1" applyAlignment="1">
      <alignment horizontal="center" vertical="center" wrapText="1"/>
    </xf>
    <xf numFmtId="0" fontId="22"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 xfId="6" applyFont="1" applyFill="1" applyBorder="1" applyAlignment="1">
      <alignment horizontal="center" vertical="center" wrapText="1"/>
    </xf>
    <xf numFmtId="0" fontId="17" fillId="2" borderId="12" xfId="6" applyFont="1" applyFill="1" applyBorder="1" applyAlignment="1">
      <alignment horizontal="center" vertical="center" wrapText="1"/>
    </xf>
    <xf numFmtId="2" fontId="17" fillId="2" borderId="1" xfId="0" applyNumberFormat="1" applyFont="1" applyFill="1" applyBorder="1" applyAlignment="1">
      <alignment horizontal="center" vertical="center" wrapText="1"/>
    </xf>
    <xf numFmtId="2" fontId="17" fillId="2" borderId="5" xfId="0" applyNumberFormat="1" applyFont="1" applyFill="1" applyBorder="1" applyAlignment="1">
      <alignment horizontal="center" vertical="center" wrapText="1"/>
    </xf>
    <xf numFmtId="0" fontId="17" fillId="2" borderId="5" xfId="6" applyFont="1" applyFill="1" applyBorder="1" applyAlignment="1">
      <alignment horizontal="center" vertical="center" wrapText="1"/>
    </xf>
    <xf numFmtId="0" fontId="22" fillId="2" borderId="3"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8" xfId="0" applyFont="1" applyFill="1" applyBorder="1" applyAlignment="1">
      <alignment horizontal="center" vertical="center"/>
    </xf>
    <xf numFmtId="0" fontId="17" fillId="2" borderId="1" xfId="0" applyNumberFormat="1" applyFont="1" applyFill="1" applyBorder="1" applyAlignment="1">
      <alignment horizontal="center" vertical="center" wrapText="1"/>
    </xf>
    <xf numFmtId="0" fontId="17" fillId="2" borderId="12" xfId="0" applyNumberFormat="1" applyFont="1" applyFill="1" applyBorder="1" applyAlignment="1">
      <alignment horizontal="center" vertical="center" wrapText="1"/>
    </xf>
    <xf numFmtId="0" fontId="17" fillId="2" borderId="5" xfId="0" applyNumberFormat="1" applyFont="1" applyFill="1" applyBorder="1" applyAlignment="1">
      <alignment horizontal="center" vertical="center" wrapText="1"/>
    </xf>
    <xf numFmtId="0" fontId="22" fillId="2" borderId="3" xfId="0" applyNumberFormat="1" applyFont="1" applyFill="1" applyBorder="1" applyAlignment="1">
      <alignment horizontal="center" vertical="center" wrapText="1"/>
    </xf>
    <xf numFmtId="0" fontId="22" fillId="2" borderId="7" xfId="0" applyNumberFormat="1" applyFont="1" applyFill="1" applyBorder="1" applyAlignment="1">
      <alignment horizontal="center" vertical="center" wrapText="1"/>
    </xf>
    <xf numFmtId="0" fontId="22" fillId="2" borderId="8" xfId="0" applyNumberFormat="1" applyFont="1" applyFill="1" applyBorder="1" applyAlignment="1">
      <alignment horizontal="center" vertical="center" wrapText="1"/>
    </xf>
    <xf numFmtId="0" fontId="41" fillId="0" borderId="0" xfId="0" applyFont="1" applyBorder="1" applyAlignment="1">
      <alignment horizontal="center" vertical="center" wrapText="1"/>
    </xf>
    <xf numFmtId="0" fontId="41" fillId="8" borderId="1" xfId="0" applyFont="1" applyFill="1" applyBorder="1" applyAlignment="1">
      <alignment horizontal="center" vertical="center" wrapText="1"/>
    </xf>
    <xf numFmtId="0" fontId="41" fillId="8" borderId="5" xfId="0" applyFont="1" applyFill="1" applyBorder="1" applyAlignment="1">
      <alignment horizontal="center" vertical="center" wrapText="1"/>
    </xf>
    <xf numFmtId="0" fontId="41" fillId="8" borderId="4" xfId="0"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5" xfId="0" applyFont="1" applyBorder="1" applyAlignment="1">
      <alignment horizontal="center" vertical="center" wrapText="1"/>
    </xf>
    <xf numFmtId="0" fontId="29" fillId="0" borderId="0" xfId="0" applyFont="1" applyBorder="1" applyAlignment="1">
      <alignment horizontal="center" vertical="top"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2" xfId="0" applyFont="1" applyFill="1" applyBorder="1" applyAlignment="1">
      <alignment horizontal="left" vertical="center" wrapText="1"/>
    </xf>
    <xf numFmtId="2" fontId="5" fillId="0" borderId="10"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1" fontId="5" fillId="0" borderId="3" xfId="0" applyNumberFormat="1" applyFont="1" applyFill="1" applyBorder="1" applyAlignment="1">
      <alignment horizontal="center" vertical="center" wrapText="1"/>
    </xf>
    <xf numFmtId="1" fontId="5" fillId="0" borderId="8"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2"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1" fillId="0" borderId="6" xfId="0" applyFont="1" applyBorder="1" applyAlignment="1">
      <alignment horizontal="center" vertical="center"/>
    </xf>
    <xf numFmtId="2" fontId="9" fillId="0" borderId="10" xfId="0" applyNumberFormat="1" applyFont="1" applyFill="1" applyBorder="1" applyAlignment="1">
      <alignment horizontal="center" vertical="center" wrapText="1"/>
    </xf>
    <xf numFmtId="2" fontId="9" fillId="0" borderId="2" xfId="0" applyNumberFormat="1" applyFont="1" applyFill="1" applyBorder="1" applyAlignment="1">
      <alignment horizontal="center" vertical="center" wrapText="1"/>
    </xf>
    <xf numFmtId="1" fontId="9" fillId="0" borderId="3" xfId="0" applyNumberFormat="1" applyFont="1" applyFill="1" applyBorder="1" applyAlignment="1">
      <alignment horizontal="center" vertical="center" wrapText="1"/>
    </xf>
    <xf numFmtId="1" fontId="9" fillId="0" borderId="8"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3" fillId="0" borderId="15" xfId="0" applyFont="1" applyBorder="1" applyAlignment="1">
      <alignment horizontal="center" vertical="center" wrapText="1"/>
    </xf>
    <xf numFmtId="0" fontId="23" fillId="0" borderId="6" xfId="0" applyFont="1" applyBorder="1" applyAlignment="1">
      <alignment horizontal="center" vertical="center" wrapText="1"/>
    </xf>
    <xf numFmtId="0" fontId="24" fillId="0" borderId="4"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19" fillId="0" borderId="6" xfId="0" applyFont="1" applyFill="1" applyBorder="1" applyAlignment="1">
      <alignment horizontal="center" vertical="center"/>
    </xf>
    <xf numFmtId="0" fontId="18" fillId="0" borderId="6" xfId="0" applyFont="1" applyFill="1" applyBorder="1" applyAlignment="1">
      <alignment horizontal="center" vertical="center"/>
    </xf>
    <xf numFmtId="2" fontId="24" fillId="0" borderId="4" xfId="0" applyNumberFormat="1" applyFont="1" applyFill="1" applyBorder="1" applyAlignment="1">
      <alignment horizontal="center" vertical="center" wrapText="1"/>
    </xf>
  </cellXfs>
  <cellStyles count="11">
    <cellStyle name="20% - Accent5" xfId="8" builtinId="46"/>
    <cellStyle name="Bad" xfId="9" builtinId="27"/>
    <cellStyle name="Comma" xfId="5" builtinId="3"/>
    <cellStyle name="Comma 2" xfId="7"/>
    <cellStyle name="Normal" xfId="0" builtinId="0"/>
    <cellStyle name="Normal 2" xfId="1"/>
    <cellStyle name="Normal 2 3" xfId="2"/>
    <cellStyle name="Normal 3" xfId="3"/>
    <cellStyle name="Normal 4" xfId="4"/>
    <cellStyle name="Normal 5" xfId="6"/>
    <cellStyle name="Percent" xfId="10"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W369"/>
  <sheetViews>
    <sheetView tabSelected="1" topLeftCell="C347" zoomScale="80" zoomScaleNormal="80" zoomScaleSheetLayoutView="100" workbookViewId="0">
      <selection activeCell="M362" sqref="M362"/>
    </sheetView>
  </sheetViews>
  <sheetFormatPr defaultRowHeight="15" x14ac:dyDescent="0.25"/>
  <cols>
    <col min="1" max="1" width="19.140625" style="61" customWidth="1"/>
    <col min="2" max="2" width="4.7109375" style="79" bestFit="1" customWidth="1"/>
    <col min="3" max="3" width="30" style="80" customWidth="1"/>
    <col min="4" max="4" width="6.42578125" style="61" customWidth="1"/>
    <col min="5" max="5" width="9.140625" style="61" customWidth="1"/>
    <col min="6" max="6" width="10.140625" style="81" customWidth="1"/>
    <col min="7" max="7" width="11.85546875" style="81" customWidth="1"/>
    <col min="8" max="8" width="14.5703125" style="81" customWidth="1"/>
    <col min="9" max="9" width="8.42578125" style="81" customWidth="1"/>
    <col min="10" max="10" width="15" style="81" customWidth="1"/>
    <col min="11" max="11" width="9.140625" style="81" customWidth="1"/>
    <col min="12" max="12" width="90.42578125" style="77" customWidth="1"/>
    <col min="13" max="13" width="14.85546875" style="179" customWidth="1"/>
    <col min="14" max="14" width="12.7109375" style="179" customWidth="1"/>
    <col min="15" max="16" width="9.140625" style="77" customWidth="1"/>
    <col min="17" max="237" width="9.140625" style="77"/>
    <col min="238" max="238" width="3.85546875" style="77" customWidth="1"/>
    <col min="239" max="239" width="24.42578125" style="77" customWidth="1"/>
    <col min="240" max="240" width="7" style="77" customWidth="1"/>
    <col min="241" max="241" width="61.85546875" style="77" customWidth="1"/>
    <col min="242" max="242" width="31.7109375" style="77" customWidth="1"/>
    <col min="243" max="243" width="43.28515625" style="77" customWidth="1"/>
    <col min="244" max="244" width="21.5703125" style="77" customWidth="1"/>
    <col min="245" max="245" width="16.85546875" style="77" customWidth="1"/>
    <col min="246" max="250" width="0" style="77" hidden="1" customWidth="1"/>
    <col min="251" max="251" width="90.140625" style="77" customWidth="1"/>
    <col min="252" max="254" width="0" style="77" hidden="1" customWidth="1"/>
    <col min="255" max="493" width="9.140625" style="77"/>
    <col min="494" max="494" width="3.85546875" style="77" customWidth="1"/>
    <col min="495" max="495" width="24.42578125" style="77" customWidth="1"/>
    <col min="496" max="496" width="7" style="77" customWidth="1"/>
    <col min="497" max="497" width="61.85546875" style="77" customWidth="1"/>
    <col min="498" max="498" width="31.7109375" style="77" customWidth="1"/>
    <col min="499" max="499" width="43.28515625" style="77" customWidth="1"/>
    <col min="500" max="500" width="21.5703125" style="77" customWidth="1"/>
    <col min="501" max="501" width="16.85546875" style="77" customWidth="1"/>
    <col min="502" max="506" width="0" style="77" hidden="1" customWidth="1"/>
    <col min="507" max="507" width="90.140625" style="77" customWidth="1"/>
    <col min="508" max="510" width="0" style="77" hidden="1" customWidth="1"/>
    <col min="511" max="749" width="9.140625" style="77"/>
    <col min="750" max="750" width="3.85546875" style="77" customWidth="1"/>
    <col min="751" max="751" width="24.42578125" style="77" customWidth="1"/>
    <col min="752" max="752" width="7" style="77" customWidth="1"/>
    <col min="753" max="753" width="61.85546875" style="77" customWidth="1"/>
    <col min="754" max="754" width="31.7109375" style="77" customWidth="1"/>
    <col min="755" max="755" width="43.28515625" style="77" customWidth="1"/>
    <col min="756" max="756" width="21.5703125" style="77" customWidth="1"/>
    <col min="757" max="757" width="16.85546875" style="77" customWidth="1"/>
    <col min="758" max="762" width="0" style="77" hidden="1" customWidth="1"/>
    <col min="763" max="763" width="90.140625" style="77" customWidth="1"/>
    <col min="764" max="766" width="0" style="77" hidden="1" customWidth="1"/>
    <col min="767" max="1005" width="9.140625" style="77"/>
    <col min="1006" max="1006" width="3.85546875" style="77" customWidth="1"/>
    <col min="1007" max="1007" width="24.42578125" style="77" customWidth="1"/>
    <col min="1008" max="1008" width="7" style="77" customWidth="1"/>
    <col min="1009" max="1009" width="61.85546875" style="77" customWidth="1"/>
    <col min="1010" max="1010" width="31.7109375" style="77" customWidth="1"/>
    <col min="1011" max="1011" width="43.28515625" style="77" customWidth="1"/>
    <col min="1012" max="1012" width="21.5703125" style="77" customWidth="1"/>
    <col min="1013" max="1013" width="16.85546875" style="77" customWidth="1"/>
    <col min="1014" max="1018" width="0" style="77" hidden="1" customWidth="1"/>
    <col min="1019" max="1019" width="90.140625" style="77" customWidth="1"/>
    <col min="1020" max="1022" width="0" style="77" hidden="1" customWidth="1"/>
    <col min="1023" max="1261" width="9.140625" style="77"/>
    <col min="1262" max="1262" width="3.85546875" style="77" customWidth="1"/>
    <col min="1263" max="1263" width="24.42578125" style="77" customWidth="1"/>
    <col min="1264" max="1264" width="7" style="77" customWidth="1"/>
    <col min="1265" max="1265" width="61.85546875" style="77" customWidth="1"/>
    <col min="1266" max="1266" width="31.7109375" style="77" customWidth="1"/>
    <col min="1267" max="1267" width="43.28515625" style="77" customWidth="1"/>
    <col min="1268" max="1268" width="21.5703125" style="77" customWidth="1"/>
    <col min="1269" max="1269" width="16.85546875" style="77" customWidth="1"/>
    <col min="1270" max="1274" width="0" style="77" hidden="1" customWidth="1"/>
    <col min="1275" max="1275" width="90.140625" style="77" customWidth="1"/>
    <col min="1276" max="1278" width="0" style="77" hidden="1" customWidth="1"/>
    <col min="1279" max="1517" width="9.140625" style="77"/>
    <col min="1518" max="1518" width="3.85546875" style="77" customWidth="1"/>
    <col min="1519" max="1519" width="24.42578125" style="77" customWidth="1"/>
    <col min="1520" max="1520" width="7" style="77" customWidth="1"/>
    <col min="1521" max="1521" width="61.85546875" style="77" customWidth="1"/>
    <col min="1522" max="1522" width="31.7109375" style="77" customWidth="1"/>
    <col min="1523" max="1523" width="43.28515625" style="77" customWidth="1"/>
    <col min="1524" max="1524" width="21.5703125" style="77" customWidth="1"/>
    <col min="1525" max="1525" width="16.85546875" style="77" customWidth="1"/>
    <col min="1526" max="1530" width="0" style="77" hidden="1" customWidth="1"/>
    <col min="1531" max="1531" width="90.140625" style="77" customWidth="1"/>
    <col min="1532" max="1534" width="0" style="77" hidden="1" customWidth="1"/>
    <col min="1535" max="1773" width="9.140625" style="77"/>
    <col min="1774" max="1774" width="3.85546875" style="77" customWidth="1"/>
    <col min="1775" max="1775" width="24.42578125" style="77" customWidth="1"/>
    <col min="1776" max="1776" width="7" style="77" customWidth="1"/>
    <col min="1777" max="1777" width="61.85546875" style="77" customWidth="1"/>
    <col min="1778" max="1778" width="31.7109375" style="77" customWidth="1"/>
    <col min="1779" max="1779" width="43.28515625" style="77" customWidth="1"/>
    <col min="1780" max="1780" width="21.5703125" style="77" customWidth="1"/>
    <col min="1781" max="1781" width="16.85546875" style="77" customWidth="1"/>
    <col min="1782" max="1786" width="0" style="77" hidden="1" customWidth="1"/>
    <col min="1787" max="1787" width="90.140625" style="77" customWidth="1"/>
    <col min="1788" max="1790" width="0" style="77" hidden="1" customWidth="1"/>
    <col min="1791" max="2029" width="9.140625" style="77"/>
    <col min="2030" max="2030" width="3.85546875" style="77" customWidth="1"/>
    <col min="2031" max="2031" width="24.42578125" style="77" customWidth="1"/>
    <col min="2032" max="2032" width="7" style="77" customWidth="1"/>
    <col min="2033" max="2033" width="61.85546875" style="77" customWidth="1"/>
    <col min="2034" max="2034" width="31.7109375" style="77" customWidth="1"/>
    <col min="2035" max="2035" width="43.28515625" style="77" customWidth="1"/>
    <col min="2036" max="2036" width="21.5703125" style="77" customWidth="1"/>
    <col min="2037" max="2037" width="16.85546875" style="77" customWidth="1"/>
    <col min="2038" max="2042" width="0" style="77" hidden="1" customWidth="1"/>
    <col min="2043" max="2043" width="90.140625" style="77" customWidth="1"/>
    <col min="2044" max="2046" width="0" style="77" hidden="1" customWidth="1"/>
    <col min="2047" max="2285" width="9.140625" style="77"/>
    <col min="2286" max="2286" width="3.85546875" style="77" customWidth="1"/>
    <col min="2287" max="2287" width="24.42578125" style="77" customWidth="1"/>
    <col min="2288" max="2288" width="7" style="77" customWidth="1"/>
    <col min="2289" max="2289" width="61.85546875" style="77" customWidth="1"/>
    <col min="2290" max="2290" width="31.7109375" style="77" customWidth="1"/>
    <col min="2291" max="2291" width="43.28515625" style="77" customWidth="1"/>
    <col min="2292" max="2292" width="21.5703125" style="77" customWidth="1"/>
    <col min="2293" max="2293" width="16.85546875" style="77" customWidth="1"/>
    <col min="2294" max="2298" width="0" style="77" hidden="1" customWidth="1"/>
    <col min="2299" max="2299" width="90.140625" style="77" customWidth="1"/>
    <col min="2300" max="2302" width="0" style="77" hidden="1" customWidth="1"/>
    <col min="2303" max="2541" width="9.140625" style="77"/>
    <col min="2542" max="2542" width="3.85546875" style="77" customWidth="1"/>
    <col min="2543" max="2543" width="24.42578125" style="77" customWidth="1"/>
    <col min="2544" max="2544" width="7" style="77" customWidth="1"/>
    <col min="2545" max="2545" width="61.85546875" style="77" customWidth="1"/>
    <col min="2546" max="2546" width="31.7109375" style="77" customWidth="1"/>
    <col min="2547" max="2547" width="43.28515625" style="77" customWidth="1"/>
    <col min="2548" max="2548" width="21.5703125" style="77" customWidth="1"/>
    <col min="2549" max="2549" width="16.85546875" style="77" customWidth="1"/>
    <col min="2550" max="2554" width="0" style="77" hidden="1" customWidth="1"/>
    <col min="2555" max="2555" width="90.140625" style="77" customWidth="1"/>
    <col min="2556" max="2558" width="0" style="77" hidden="1" customWidth="1"/>
    <col min="2559" max="2797" width="9.140625" style="77"/>
    <col min="2798" max="2798" width="3.85546875" style="77" customWidth="1"/>
    <col min="2799" max="2799" width="24.42578125" style="77" customWidth="1"/>
    <col min="2800" max="2800" width="7" style="77" customWidth="1"/>
    <col min="2801" max="2801" width="61.85546875" style="77" customWidth="1"/>
    <col min="2802" max="2802" width="31.7109375" style="77" customWidth="1"/>
    <col min="2803" max="2803" width="43.28515625" style="77" customWidth="1"/>
    <col min="2804" max="2804" width="21.5703125" style="77" customWidth="1"/>
    <col min="2805" max="2805" width="16.85546875" style="77" customWidth="1"/>
    <col min="2806" max="2810" width="0" style="77" hidden="1" customWidth="1"/>
    <col min="2811" max="2811" width="90.140625" style="77" customWidth="1"/>
    <col min="2812" max="2814" width="0" style="77" hidden="1" customWidth="1"/>
    <col min="2815" max="3053" width="9.140625" style="77"/>
    <col min="3054" max="3054" width="3.85546875" style="77" customWidth="1"/>
    <col min="3055" max="3055" width="24.42578125" style="77" customWidth="1"/>
    <col min="3056" max="3056" width="7" style="77" customWidth="1"/>
    <col min="3057" max="3057" width="61.85546875" style="77" customWidth="1"/>
    <col min="3058" max="3058" width="31.7109375" style="77" customWidth="1"/>
    <col min="3059" max="3059" width="43.28515625" style="77" customWidth="1"/>
    <col min="3060" max="3060" width="21.5703125" style="77" customWidth="1"/>
    <col min="3061" max="3061" width="16.85546875" style="77" customWidth="1"/>
    <col min="3062" max="3066" width="0" style="77" hidden="1" customWidth="1"/>
    <col min="3067" max="3067" width="90.140625" style="77" customWidth="1"/>
    <col min="3068" max="3070" width="0" style="77" hidden="1" customWidth="1"/>
    <col min="3071" max="3309" width="9.140625" style="77"/>
    <col min="3310" max="3310" width="3.85546875" style="77" customWidth="1"/>
    <col min="3311" max="3311" width="24.42578125" style="77" customWidth="1"/>
    <col min="3312" max="3312" width="7" style="77" customWidth="1"/>
    <col min="3313" max="3313" width="61.85546875" style="77" customWidth="1"/>
    <col min="3314" max="3314" width="31.7109375" style="77" customWidth="1"/>
    <col min="3315" max="3315" width="43.28515625" style="77" customWidth="1"/>
    <col min="3316" max="3316" width="21.5703125" style="77" customWidth="1"/>
    <col min="3317" max="3317" width="16.85546875" style="77" customWidth="1"/>
    <col min="3318" max="3322" width="0" style="77" hidden="1" customWidth="1"/>
    <col min="3323" max="3323" width="90.140625" style="77" customWidth="1"/>
    <col min="3324" max="3326" width="0" style="77" hidden="1" customWidth="1"/>
    <col min="3327" max="3565" width="9.140625" style="77"/>
    <col min="3566" max="3566" width="3.85546875" style="77" customWidth="1"/>
    <col min="3567" max="3567" width="24.42578125" style="77" customWidth="1"/>
    <col min="3568" max="3568" width="7" style="77" customWidth="1"/>
    <col min="3569" max="3569" width="61.85546875" style="77" customWidth="1"/>
    <col min="3570" max="3570" width="31.7109375" style="77" customWidth="1"/>
    <col min="3571" max="3571" width="43.28515625" style="77" customWidth="1"/>
    <col min="3572" max="3572" width="21.5703125" style="77" customWidth="1"/>
    <col min="3573" max="3573" width="16.85546875" style="77" customWidth="1"/>
    <col min="3574" max="3578" width="0" style="77" hidden="1" customWidth="1"/>
    <col min="3579" max="3579" width="90.140625" style="77" customWidth="1"/>
    <col min="3580" max="3582" width="0" style="77" hidden="1" customWidth="1"/>
    <col min="3583" max="3821" width="9.140625" style="77"/>
    <col min="3822" max="3822" width="3.85546875" style="77" customWidth="1"/>
    <col min="3823" max="3823" width="24.42578125" style="77" customWidth="1"/>
    <col min="3824" max="3824" width="7" style="77" customWidth="1"/>
    <col min="3825" max="3825" width="61.85546875" style="77" customWidth="1"/>
    <col min="3826" max="3826" width="31.7109375" style="77" customWidth="1"/>
    <col min="3827" max="3827" width="43.28515625" style="77" customWidth="1"/>
    <col min="3828" max="3828" width="21.5703125" style="77" customWidth="1"/>
    <col min="3829" max="3829" width="16.85546875" style="77" customWidth="1"/>
    <col min="3830" max="3834" width="0" style="77" hidden="1" customWidth="1"/>
    <col min="3835" max="3835" width="90.140625" style="77" customWidth="1"/>
    <col min="3836" max="3838" width="0" style="77" hidden="1" customWidth="1"/>
    <col min="3839" max="4077" width="9.140625" style="77"/>
    <col min="4078" max="4078" width="3.85546875" style="77" customWidth="1"/>
    <col min="4079" max="4079" width="24.42578125" style="77" customWidth="1"/>
    <col min="4080" max="4080" width="7" style="77" customWidth="1"/>
    <col min="4081" max="4081" width="61.85546875" style="77" customWidth="1"/>
    <col min="4082" max="4082" width="31.7109375" style="77" customWidth="1"/>
    <col min="4083" max="4083" width="43.28515625" style="77" customWidth="1"/>
    <col min="4084" max="4084" width="21.5703125" style="77" customWidth="1"/>
    <col min="4085" max="4085" width="16.85546875" style="77" customWidth="1"/>
    <col min="4086" max="4090" width="0" style="77" hidden="1" customWidth="1"/>
    <col min="4091" max="4091" width="90.140625" style="77" customWidth="1"/>
    <col min="4092" max="4094" width="0" style="77" hidden="1" customWidth="1"/>
    <col min="4095" max="4333" width="9.140625" style="77"/>
    <col min="4334" max="4334" width="3.85546875" style="77" customWidth="1"/>
    <col min="4335" max="4335" width="24.42578125" style="77" customWidth="1"/>
    <col min="4336" max="4336" width="7" style="77" customWidth="1"/>
    <col min="4337" max="4337" width="61.85546875" style="77" customWidth="1"/>
    <col min="4338" max="4338" width="31.7109375" style="77" customWidth="1"/>
    <col min="4339" max="4339" width="43.28515625" style="77" customWidth="1"/>
    <col min="4340" max="4340" width="21.5703125" style="77" customWidth="1"/>
    <col min="4341" max="4341" width="16.85546875" style="77" customWidth="1"/>
    <col min="4342" max="4346" width="0" style="77" hidden="1" customWidth="1"/>
    <col min="4347" max="4347" width="90.140625" style="77" customWidth="1"/>
    <col min="4348" max="4350" width="0" style="77" hidden="1" customWidth="1"/>
    <col min="4351" max="4589" width="9.140625" style="77"/>
    <col min="4590" max="4590" width="3.85546875" style="77" customWidth="1"/>
    <col min="4591" max="4591" width="24.42578125" style="77" customWidth="1"/>
    <col min="4592" max="4592" width="7" style="77" customWidth="1"/>
    <col min="4593" max="4593" width="61.85546875" style="77" customWidth="1"/>
    <col min="4594" max="4594" width="31.7109375" style="77" customWidth="1"/>
    <col min="4595" max="4595" width="43.28515625" style="77" customWidth="1"/>
    <col min="4596" max="4596" width="21.5703125" style="77" customWidth="1"/>
    <col min="4597" max="4597" width="16.85546875" style="77" customWidth="1"/>
    <col min="4598" max="4602" width="0" style="77" hidden="1" customWidth="1"/>
    <col min="4603" max="4603" width="90.140625" style="77" customWidth="1"/>
    <col min="4604" max="4606" width="0" style="77" hidden="1" customWidth="1"/>
    <col min="4607" max="4845" width="9.140625" style="77"/>
    <col min="4846" max="4846" width="3.85546875" style="77" customWidth="1"/>
    <col min="4847" max="4847" width="24.42578125" style="77" customWidth="1"/>
    <col min="4848" max="4848" width="7" style="77" customWidth="1"/>
    <col min="4849" max="4849" width="61.85546875" style="77" customWidth="1"/>
    <col min="4850" max="4850" width="31.7109375" style="77" customWidth="1"/>
    <col min="4851" max="4851" width="43.28515625" style="77" customWidth="1"/>
    <col min="4852" max="4852" width="21.5703125" style="77" customWidth="1"/>
    <col min="4853" max="4853" width="16.85546875" style="77" customWidth="1"/>
    <col min="4854" max="4858" width="0" style="77" hidden="1" customWidth="1"/>
    <col min="4859" max="4859" width="90.140625" style="77" customWidth="1"/>
    <col min="4860" max="4862" width="0" style="77" hidden="1" customWidth="1"/>
    <col min="4863" max="5101" width="9.140625" style="77"/>
    <col min="5102" max="5102" width="3.85546875" style="77" customWidth="1"/>
    <col min="5103" max="5103" width="24.42578125" style="77" customWidth="1"/>
    <col min="5104" max="5104" width="7" style="77" customWidth="1"/>
    <col min="5105" max="5105" width="61.85546875" style="77" customWidth="1"/>
    <col min="5106" max="5106" width="31.7109375" style="77" customWidth="1"/>
    <col min="5107" max="5107" width="43.28515625" style="77" customWidth="1"/>
    <col min="5108" max="5108" width="21.5703125" style="77" customWidth="1"/>
    <col min="5109" max="5109" width="16.85546875" style="77" customWidth="1"/>
    <col min="5110" max="5114" width="0" style="77" hidden="1" customWidth="1"/>
    <col min="5115" max="5115" width="90.140625" style="77" customWidth="1"/>
    <col min="5116" max="5118" width="0" style="77" hidden="1" customWidth="1"/>
    <col min="5119" max="5357" width="9.140625" style="77"/>
    <col min="5358" max="5358" width="3.85546875" style="77" customWidth="1"/>
    <col min="5359" max="5359" width="24.42578125" style="77" customWidth="1"/>
    <col min="5360" max="5360" width="7" style="77" customWidth="1"/>
    <col min="5361" max="5361" width="61.85546875" style="77" customWidth="1"/>
    <col min="5362" max="5362" width="31.7109375" style="77" customWidth="1"/>
    <col min="5363" max="5363" width="43.28515625" style="77" customWidth="1"/>
    <col min="5364" max="5364" width="21.5703125" style="77" customWidth="1"/>
    <col min="5365" max="5365" width="16.85546875" style="77" customWidth="1"/>
    <col min="5366" max="5370" width="0" style="77" hidden="1" customWidth="1"/>
    <col min="5371" max="5371" width="90.140625" style="77" customWidth="1"/>
    <col min="5372" max="5374" width="0" style="77" hidden="1" customWidth="1"/>
    <col min="5375" max="5613" width="9.140625" style="77"/>
    <col min="5614" max="5614" width="3.85546875" style="77" customWidth="1"/>
    <col min="5615" max="5615" width="24.42578125" style="77" customWidth="1"/>
    <col min="5616" max="5616" width="7" style="77" customWidth="1"/>
    <col min="5617" max="5617" width="61.85546875" style="77" customWidth="1"/>
    <col min="5618" max="5618" width="31.7109375" style="77" customWidth="1"/>
    <col min="5619" max="5619" width="43.28515625" style="77" customWidth="1"/>
    <col min="5620" max="5620" width="21.5703125" style="77" customWidth="1"/>
    <col min="5621" max="5621" width="16.85546875" style="77" customWidth="1"/>
    <col min="5622" max="5626" width="0" style="77" hidden="1" customWidth="1"/>
    <col min="5627" max="5627" width="90.140625" style="77" customWidth="1"/>
    <col min="5628" max="5630" width="0" style="77" hidden="1" customWidth="1"/>
    <col min="5631" max="5869" width="9.140625" style="77"/>
    <col min="5870" max="5870" width="3.85546875" style="77" customWidth="1"/>
    <col min="5871" max="5871" width="24.42578125" style="77" customWidth="1"/>
    <col min="5872" max="5872" width="7" style="77" customWidth="1"/>
    <col min="5873" max="5873" width="61.85546875" style="77" customWidth="1"/>
    <col min="5874" max="5874" width="31.7109375" style="77" customWidth="1"/>
    <col min="5875" max="5875" width="43.28515625" style="77" customWidth="1"/>
    <col min="5876" max="5876" width="21.5703125" style="77" customWidth="1"/>
    <col min="5877" max="5877" width="16.85546875" style="77" customWidth="1"/>
    <col min="5878" max="5882" width="0" style="77" hidden="1" customWidth="1"/>
    <col min="5883" max="5883" width="90.140625" style="77" customWidth="1"/>
    <col min="5884" max="5886" width="0" style="77" hidden="1" customWidth="1"/>
    <col min="5887" max="6125" width="9.140625" style="77"/>
    <col min="6126" max="6126" width="3.85546875" style="77" customWidth="1"/>
    <col min="6127" max="6127" width="24.42578125" style="77" customWidth="1"/>
    <col min="6128" max="6128" width="7" style="77" customWidth="1"/>
    <col min="6129" max="6129" width="61.85546875" style="77" customWidth="1"/>
    <col min="6130" max="6130" width="31.7109375" style="77" customWidth="1"/>
    <col min="6131" max="6131" width="43.28515625" style="77" customWidth="1"/>
    <col min="6132" max="6132" width="21.5703125" style="77" customWidth="1"/>
    <col min="6133" max="6133" width="16.85546875" style="77" customWidth="1"/>
    <col min="6134" max="6138" width="0" style="77" hidden="1" customWidth="1"/>
    <col min="6139" max="6139" width="90.140625" style="77" customWidth="1"/>
    <col min="6140" max="6142" width="0" style="77" hidden="1" customWidth="1"/>
    <col min="6143" max="6381" width="9.140625" style="77"/>
    <col min="6382" max="6382" width="3.85546875" style="77" customWidth="1"/>
    <col min="6383" max="6383" width="24.42578125" style="77" customWidth="1"/>
    <col min="6384" max="6384" width="7" style="77" customWidth="1"/>
    <col min="6385" max="6385" width="61.85546875" style="77" customWidth="1"/>
    <col min="6386" max="6386" width="31.7109375" style="77" customWidth="1"/>
    <col min="6387" max="6387" width="43.28515625" style="77" customWidth="1"/>
    <col min="6388" max="6388" width="21.5703125" style="77" customWidth="1"/>
    <col min="6389" max="6389" width="16.85546875" style="77" customWidth="1"/>
    <col min="6390" max="6394" width="0" style="77" hidden="1" customWidth="1"/>
    <col min="6395" max="6395" width="90.140625" style="77" customWidth="1"/>
    <col min="6396" max="6398" width="0" style="77" hidden="1" customWidth="1"/>
    <col min="6399" max="6637" width="9.140625" style="77"/>
    <col min="6638" max="6638" width="3.85546875" style="77" customWidth="1"/>
    <col min="6639" max="6639" width="24.42578125" style="77" customWidth="1"/>
    <col min="6640" max="6640" width="7" style="77" customWidth="1"/>
    <col min="6641" max="6641" width="61.85546875" style="77" customWidth="1"/>
    <col min="6642" max="6642" width="31.7109375" style="77" customWidth="1"/>
    <col min="6643" max="6643" width="43.28515625" style="77" customWidth="1"/>
    <col min="6644" max="6644" width="21.5703125" style="77" customWidth="1"/>
    <col min="6645" max="6645" width="16.85546875" style="77" customWidth="1"/>
    <col min="6646" max="6650" width="0" style="77" hidden="1" customWidth="1"/>
    <col min="6651" max="6651" width="90.140625" style="77" customWidth="1"/>
    <col min="6652" max="6654" width="0" style="77" hidden="1" customWidth="1"/>
    <col min="6655" max="6893" width="9.140625" style="77"/>
    <col min="6894" max="6894" width="3.85546875" style="77" customWidth="1"/>
    <col min="6895" max="6895" width="24.42578125" style="77" customWidth="1"/>
    <col min="6896" max="6896" width="7" style="77" customWidth="1"/>
    <col min="6897" max="6897" width="61.85546875" style="77" customWidth="1"/>
    <col min="6898" max="6898" width="31.7109375" style="77" customWidth="1"/>
    <col min="6899" max="6899" width="43.28515625" style="77" customWidth="1"/>
    <col min="6900" max="6900" width="21.5703125" style="77" customWidth="1"/>
    <col min="6901" max="6901" width="16.85546875" style="77" customWidth="1"/>
    <col min="6902" max="6906" width="0" style="77" hidden="1" customWidth="1"/>
    <col min="6907" max="6907" width="90.140625" style="77" customWidth="1"/>
    <col min="6908" max="6910" width="0" style="77" hidden="1" customWidth="1"/>
    <col min="6911" max="7149" width="9.140625" style="77"/>
    <col min="7150" max="7150" width="3.85546875" style="77" customWidth="1"/>
    <col min="7151" max="7151" width="24.42578125" style="77" customWidth="1"/>
    <col min="7152" max="7152" width="7" style="77" customWidth="1"/>
    <col min="7153" max="7153" width="61.85546875" style="77" customWidth="1"/>
    <col min="7154" max="7154" width="31.7109375" style="77" customWidth="1"/>
    <col min="7155" max="7155" width="43.28515625" style="77" customWidth="1"/>
    <col min="7156" max="7156" width="21.5703125" style="77" customWidth="1"/>
    <col min="7157" max="7157" width="16.85546875" style="77" customWidth="1"/>
    <col min="7158" max="7162" width="0" style="77" hidden="1" customWidth="1"/>
    <col min="7163" max="7163" width="90.140625" style="77" customWidth="1"/>
    <col min="7164" max="7166" width="0" style="77" hidden="1" customWidth="1"/>
    <col min="7167" max="7405" width="9.140625" style="77"/>
    <col min="7406" max="7406" width="3.85546875" style="77" customWidth="1"/>
    <col min="7407" max="7407" width="24.42578125" style="77" customWidth="1"/>
    <col min="7408" max="7408" width="7" style="77" customWidth="1"/>
    <col min="7409" max="7409" width="61.85546875" style="77" customWidth="1"/>
    <col min="7410" max="7410" width="31.7109375" style="77" customWidth="1"/>
    <col min="7411" max="7411" width="43.28515625" style="77" customWidth="1"/>
    <col min="7412" max="7412" width="21.5703125" style="77" customWidth="1"/>
    <col min="7413" max="7413" width="16.85546875" style="77" customWidth="1"/>
    <col min="7414" max="7418" width="0" style="77" hidden="1" customWidth="1"/>
    <col min="7419" max="7419" width="90.140625" style="77" customWidth="1"/>
    <col min="7420" max="7422" width="0" style="77" hidden="1" customWidth="1"/>
    <col min="7423" max="7661" width="9.140625" style="77"/>
    <col min="7662" max="7662" width="3.85546875" style="77" customWidth="1"/>
    <col min="7663" max="7663" width="24.42578125" style="77" customWidth="1"/>
    <col min="7664" max="7664" width="7" style="77" customWidth="1"/>
    <col min="7665" max="7665" width="61.85546875" style="77" customWidth="1"/>
    <col min="7666" max="7666" width="31.7109375" style="77" customWidth="1"/>
    <col min="7667" max="7667" width="43.28515625" style="77" customWidth="1"/>
    <col min="7668" max="7668" width="21.5703125" style="77" customWidth="1"/>
    <col min="7669" max="7669" width="16.85546875" style="77" customWidth="1"/>
    <col min="7670" max="7674" width="0" style="77" hidden="1" customWidth="1"/>
    <col min="7675" max="7675" width="90.140625" style="77" customWidth="1"/>
    <col min="7676" max="7678" width="0" style="77" hidden="1" customWidth="1"/>
    <col min="7679" max="7917" width="9.140625" style="77"/>
    <col min="7918" max="7918" width="3.85546875" style="77" customWidth="1"/>
    <col min="7919" max="7919" width="24.42578125" style="77" customWidth="1"/>
    <col min="7920" max="7920" width="7" style="77" customWidth="1"/>
    <col min="7921" max="7921" width="61.85546875" style="77" customWidth="1"/>
    <col min="7922" max="7922" width="31.7109375" style="77" customWidth="1"/>
    <col min="7923" max="7923" width="43.28515625" style="77" customWidth="1"/>
    <col min="7924" max="7924" width="21.5703125" style="77" customWidth="1"/>
    <col min="7925" max="7925" width="16.85546875" style="77" customWidth="1"/>
    <col min="7926" max="7930" width="0" style="77" hidden="1" customWidth="1"/>
    <col min="7931" max="7931" width="90.140625" style="77" customWidth="1"/>
    <col min="7932" max="7934" width="0" style="77" hidden="1" customWidth="1"/>
    <col min="7935" max="8173" width="9.140625" style="77"/>
    <col min="8174" max="8174" width="3.85546875" style="77" customWidth="1"/>
    <col min="8175" max="8175" width="24.42578125" style="77" customWidth="1"/>
    <col min="8176" max="8176" width="7" style="77" customWidth="1"/>
    <col min="8177" max="8177" width="61.85546875" style="77" customWidth="1"/>
    <col min="8178" max="8178" width="31.7109375" style="77" customWidth="1"/>
    <col min="8179" max="8179" width="43.28515625" style="77" customWidth="1"/>
    <col min="8180" max="8180" width="21.5703125" style="77" customWidth="1"/>
    <col min="8181" max="8181" width="16.85546875" style="77" customWidth="1"/>
    <col min="8182" max="8186" width="0" style="77" hidden="1" customWidth="1"/>
    <col min="8187" max="8187" width="90.140625" style="77" customWidth="1"/>
    <col min="8188" max="8190" width="0" style="77" hidden="1" customWidth="1"/>
    <col min="8191" max="8429" width="9.140625" style="77"/>
    <col min="8430" max="8430" width="3.85546875" style="77" customWidth="1"/>
    <col min="8431" max="8431" width="24.42578125" style="77" customWidth="1"/>
    <col min="8432" max="8432" width="7" style="77" customWidth="1"/>
    <col min="8433" max="8433" width="61.85546875" style="77" customWidth="1"/>
    <col min="8434" max="8434" width="31.7109375" style="77" customWidth="1"/>
    <col min="8435" max="8435" width="43.28515625" style="77" customWidth="1"/>
    <col min="8436" max="8436" width="21.5703125" style="77" customWidth="1"/>
    <col min="8437" max="8437" width="16.85546875" style="77" customWidth="1"/>
    <col min="8438" max="8442" width="0" style="77" hidden="1" customWidth="1"/>
    <col min="8443" max="8443" width="90.140625" style="77" customWidth="1"/>
    <col min="8444" max="8446" width="0" style="77" hidden="1" customWidth="1"/>
    <col min="8447" max="8685" width="9.140625" style="77"/>
    <col min="8686" max="8686" width="3.85546875" style="77" customWidth="1"/>
    <col min="8687" max="8687" width="24.42578125" style="77" customWidth="1"/>
    <col min="8688" max="8688" width="7" style="77" customWidth="1"/>
    <col min="8689" max="8689" width="61.85546875" style="77" customWidth="1"/>
    <col min="8690" max="8690" width="31.7109375" style="77" customWidth="1"/>
    <col min="8691" max="8691" width="43.28515625" style="77" customWidth="1"/>
    <col min="8692" max="8692" width="21.5703125" style="77" customWidth="1"/>
    <col min="8693" max="8693" width="16.85546875" style="77" customWidth="1"/>
    <col min="8694" max="8698" width="0" style="77" hidden="1" customWidth="1"/>
    <col min="8699" max="8699" width="90.140625" style="77" customWidth="1"/>
    <col min="8700" max="8702" width="0" style="77" hidden="1" customWidth="1"/>
    <col min="8703" max="8941" width="9.140625" style="77"/>
    <col min="8942" max="8942" width="3.85546875" style="77" customWidth="1"/>
    <col min="8943" max="8943" width="24.42578125" style="77" customWidth="1"/>
    <col min="8944" max="8944" width="7" style="77" customWidth="1"/>
    <col min="8945" max="8945" width="61.85546875" style="77" customWidth="1"/>
    <col min="8946" max="8946" width="31.7109375" style="77" customWidth="1"/>
    <col min="8947" max="8947" width="43.28515625" style="77" customWidth="1"/>
    <col min="8948" max="8948" width="21.5703125" style="77" customWidth="1"/>
    <col min="8949" max="8949" width="16.85546875" style="77" customWidth="1"/>
    <col min="8950" max="8954" width="0" style="77" hidden="1" customWidth="1"/>
    <col min="8955" max="8955" width="90.140625" style="77" customWidth="1"/>
    <col min="8956" max="8958" width="0" style="77" hidden="1" customWidth="1"/>
    <col min="8959" max="9197" width="9.140625" style="77"/>
    <col min="9198" max="9198" width="3.85546875" style="77" customWidth="1"/>
    <col min="9199" max="9199" width="24.42578125" style="77" customWidth="1"/>
    <col min="9200" max="9200" width="7" style="77" customWidth="1"/>
    <col min="9201" max="9201" width="61.85546875" style="77" customWidth="1"/>
    <col min="9202" max="9202" width="31.7109375" style="77" customWidth="1"/>
    <col min="9203" max="9203" width="43.28515625" style="77" customWidth="1"/>
    <col min="9204" max="9204" width="21.5703125" style="77" customWidth="1"/>
    <col min="9205" max="9205" width="16.85546875" style="77" customWidth="1"/>
    <col min="9206" max="9210" width="0" style="77" hidden="1" customWidth="1"/>
    <col min="9211" max="9211" width="90.140625" style="77" customWidth="1"/>
    <col min="9212" max="9214" width="0" style="77" hidden="1" customWidth="1"/>
    <col min="9215" max="9453" width="9.140625" style="77"/>
    <col min="9454" max="9454" width="3.85546875" style="77" customWidth="1"/>
    <col min="9455" max="9455" width="24.42578125" style="77" customWidth="1"/>
    <col min="9456" max="9456" width="7" style="77" customWidth="1"/>
    <col min="9457" max="9457" width="61.85546875" style="77" customWidth="1"/>
    <col min="9458" max="9458" width="31.7109375" style="77" customWidth="1"/>
    <col min="9459" max="9459" width="43.28515625" style="77" customWidth="1"/>
    <col min="9460" max="9460" width="21.5703125" style="77" customWidth="1"/>
    <col min="9461" max="9461" width="16.85546875" style="77" customWidth="1"/>
    <col min="9462" max="9466" width="0" style="77" hidden="1" customWidth="1"/>
    <col min="9467" max="9467" width="90.140625" style="77" customWidth="1"/>
    <col min="9468" max="9470" width="0" style="77" hidden="1" customWidth="1"/>
    <col min="9471" max="9709" width="9.140625" style="77"/>
    <col min="9710" max="9710" width="3.85546875" style="77" customWidth="1"/>
    <col min="9711" max="9711" width="24.42578125" style="77" customWidth="1"/>
    <col min="9712" max="9712" width="7" style="77" customWidth="1"/>
    <col min="9713" max="9713" width="61.85546875" style="77" customWidth="1"/>
    <col min="9714" max="9714" width="31.7109375" style="77" customWidth="1"/>
    <col min="9715" max="9715" width="43.28515625" style="77" customWidth="1"/>
    <col min="9716" max="9716" width="21.5703125" style="77" customWidth="1"/>
    <col min="9717" max="9717" width="16.85546875" style="77" customWidth="1"/>
    <col min="9718" max="9722" width="0" style="77" hidden="1" customWidth="1"/>
    <col min="9723" max="9723" width="90.140625" style="77" customWidth="1"/>
    <col min="9724" max="9726" width="0" style="77" hidden="1" customWidth="1"/>
    <col min="9727" max="9965" width="9.140625" style="77"/>
    <col min="9966" max="9966" width="3.85546875" style="77" customWidth="1"/>
    <col min="9967" max="9967" width="24.42578125" style="77" customWidth="1"/>
    <col min="9968" max="9968" width="7" style="77" customWidth="1"/>
    <col min="9969" max="9969" width="61.85546875" style="77" customWidth="1"/>
    <col min="9970" max="9970" width="31.7109375" style="77" customWidth="1"/>
    <col min="9971" max="9971" width="43.28515625" style="77" customWidth="1"/>
    <col min="9972" max="9972" width="21.5703125" style="77" customWidth="1"/>
    <col min="9973" max="9973" width="16.85546875" style="77" customWidth="1"/>
    <col min="9974" max="9978" width="0" style="77" hidden="1" customWidth="1"/>
    <col min="9979" max="9979" width="90.140625" style="77" customWidth="1"/>
    <col min="9980" max="9982" width="0" style="77" hidden="1" customWidth="1"/>
    <col min="9983" max="10221" width="9.140625" style="77"/>
    <col min="10222" max="10222" width="3.85546875" style="77" customWidth="1"/>
    <col min="10223" max="10223" width="24.42578125" style="77" customWidth="1"/>
    <col min="10224" max="10224" width="7" style="77" customWidth="1"/>
    <col min="10225" max="10225" width="61.85546875" style="77" customWidth="1"/>
    <col min="10226" max="10226" width="31.7109375" style="77" customWidth="1"/>
    <col min="10227" max="10227" width="43.28515625" style="77" customWidth="1"/>
    <col min="10228" max="10228" width="21.5703125" style="77" customWidth="1"/>
    <col min="10229" max="10229" width="16.85546875" style="77" customWidth="1"/>
    <col min="10230" max="10234" width="0" style="77" hidden="1" customWidth="1"/>
    <col min="10235" max="10235" width="90.140625" style="77" customWidth="1"/>
    <col min="10236" max="10238" width="0" style="77" hidden="1" customWidth="1"/>
    <col min="10239" max="10477" width="9.140625" style="77"/>
    <col min="10478" max="10478" width="3.85546875" style="77" customWidth="1"/>
    <col min="10479" max="10479" width="24.42578125" style="77" customWidth="1"/>
    <col min="10480" max="10480" width="7" style="77" customWidth="1"/>
    <col min="10481" max="10481" width="61.85546875" style="77" customWidth="1"/>
    <col min="10482" max="10482" width="31.7109375" style="77" customWidth="1"/>
    <col min="10483" max="10483" width="43.28515625" style="77" customWidth="1"/>
    <col min="10484" max="10484" width="21.5703125" style="77" customWidth="1"/>
    <col min="10485" max="10485" width="16.85546875" style="77" customWidth="1"/>
    <col min="10486" max="10490" width="0" style="77" hidden="1" customWidth="1"/>
    <col min="10491" max="10491" width="90.140625" style="77" customWidth="1"/>
    <col min="10492" max="10494" width="0" style="77" hidden="1" customWidth="1"/>
    <col min="10495" max="10733" width="9.140625" style="77"/>
    <col min="10734" max="10734" width="3.85546875" style="77" customWidth="1"/>
    <col min="10735" max="10735" width="24.42578125" style="77" customWidth="1"/>
    <col min="10736" max="10736" width="7" style="77" customWidth="1"/>
    <col min="10737" max="10737" width="61.85546875" style="77" customWidth="1"/>
    <col min="10738" max="10738" width="31.7109375" style="77" customWidth="1"/>
    <col min="10739" max="10739" width="43.28515625" style="77" customWidth="1"/>
    <col min="10740" max="10740" width="21.5703125" style="77" customWidth="1"/>
    <col min="10741" max="10741" width="16.85546875" style="77" customWidth="1"/>
    <col min="10742" max="10746" width="0" style="77" hidden="1" customWidth="1"/>
    <col min="10747" max="10747" width="90.140625" style="77" customWidth="1"/>
    <col min="10748" max="10750" width="0" style="77" hidden="1" customWidth="1"/>
    <col min="10751" max="10989" width="9.140625" style="77"/>
    <col min="10990" max="10990" width="3.85546875" style="77" customWidth="1"/>
    <col min="10991" max="10991" width="24.42578125" style="77" customWidth="1"/>
    <col min="10992" max="10992" width="7" style="77" customWidth="1"/>
    <col min="10993" max="10993" width="61.85546875" style="77" customWidth="1"/>
    <col min="10994" max="10994" width="31.7109375" style="77" customWidth="1"/>
    <col min="10995" max="10995" width="43.28515625" style="77" customWidth="1"/>
    <col min="10996" max="10996" width="21.5703125" style="77" customWidth="1"/>
    <col min="10997" max="10997" width="16.85546875" style="77" customWidth="1"/>
    <col min="10998" max="11002" width="0" style="77" hidden="1" customWidth="1"/>
    <col min="11003" max="11003" width="90.140625" style="77" customWidth="1"/>
    <col min="11004" max="11006" width="0" style="77" hidden="1" customWidth="1"/>
    <col min="11007" max="11245" width="9.140625" style="77"/>
    <col min="11246" max="11246" width="3.85546875" style="77" customWidth="1"/>
    <col min="11247" max="11247" width="24.42578125" style="77" customWidth="1"/>
    <col min="11248" max="11248" width="7" style="77" customWidth="1"/>
    <col min="11249" max="11249" width="61.85546875" style="77" customWidth="1"/>
    <col min="11250" max="11250" width="31.7109375" style="77" customWidth="1"/>
    <col min="11251" max="11251" width="43.28515625" style="77" customWidth="1"/>
    <col min="11252" max="11252" width="21.5703125" style="77" customWidth="1"/>
    <col min="11253" max="11253" width="16.85546875" style="77" customWidth="1"/>
    <col min="11254" max="11258" width="0" style="77" hidden="1" customWidth="1"/>
    <col min="11259" max="11259" width="90.140625" style="77" customWidth="1"/>
    <col min="11260" max="11262" width="0" style="77" hidden="1" customWidth="1"/>
    <col min="11263" max="11501" width="9.140625" style="77"/>
    <col min="11502" max="11502" width="3.85546875" style="77" customWidth="1"/>
    <col min="11503" max="11503" width="24.42578125" style="77" customWidth="1"/>
    <col min="11504" max="11504" width="7" style="77" customWidth="1"/>
    <col min="11505" max="11505" width="61.85546875" style="77" customWidth="1"/>
    <col min="11506" max="11506" width="31.7109375" style="77" customWidth="1"/>
    <col min="11507" max="11507" width="43.28515625" style="77" customWidth="1"/>
    <col min="11508" max="11508" width="21.5703125" style="77" customWidth="1"/>
    <col min="11509" max="11509" width="16.85546875" style="77" customWidth="1"/>
    <col min="11510" max="11514" width="0" style="77" hidden="1" customWidth="1"/>
    <col min="11515" max="11515" width="90.140625" style="77" customWidth="1"/>
    <col min="11516" max="11518" width="0" style="77" hidden="1" customWidth="1"/>
    <col min="11519" max="11757" width="9.140625" style="77"/>
    <col min="11758" max="11758" width="3.85546875" style="77" customWidth="1"/>
    <col min="11759" max="11759" width="24.42578125" style="77" customWidth="1"/>
    <col min="11760" max="11760" width="7" style="77" customWidth="1"/>
    <col min="11761" max="11761" width="61.85546875" style="77" customWidth="1"/>
    <col min="11762" max="11762" width="31.7109375" style="77" customWidth="1"/>
    <col min="11763" max="11763" width="43.28515625" style="77" customWidth="1"/>
    <col min="11764" max="11764" width="21.5703125" style="77" customWidth="1"/>
    <col min="11765" max="11765" width="16.85546875" style="77" customWidth="1"/>
    <col min="11766" max="11770" width="0" style="77" hidden="1" customWidth="1"/>
    <col min="11771" max="11771" width="90.140625" style="77" customWidth="1"/>
    <col min="11772" max="11774" width="0" style="77" hidden="1" customWidth="1"/>
    <col min="11775" max="12013" width="9.140625" style="77"/>
    <col min="12014" max="12014" width="3.85546875" style="77" customWidth="1"/>
    <col min="12015" max="12015" width="24.42578125" style="77" customWidth="1"/>
    <col min="12016" max="12016" width="7" style="77" customWidth="1"/>
    <col min="12017" max="12017" width="61.85546875" style="77" customWidth="1"/>
    <col min="12018" max="12018" width="31.7109375" style="77" customWidth="1"/>
    <col min="12019" max="12019" width="43.28515625" style="77" customWidth="1"/>
    <col min="12020" max="12020" width="21.5703125" style="77" customWidth="1"/>
    <col min="12021" max="12021" width="16.85546875" style="77" customWidth="1"/>
    <col min="12022" max="12026" width="0" style="77" hidden="1" customWidth="1"/>
    <col min="12027" max="12027" width="90.140625" style="77" customWidth="1"/>
    <col min="12028" max="12030" width="0" style="77" hidden="1" customWidth="1"/>
    <col min="12031" max="12269" width="9.140625" style="77"/>
    <col min="12270" max="12270" width="3.85546875" style="77" customWidth="1"/>
    <col min="12271" max="12271" width="24.42578125" style="77" customWidth="1"/>
    <col min="12272" max="12272" width="7" style="77" customWidth="1"/>
    <col min="12273" max="12273" width="61.85546875" style="77" customWidth="1"/>
    <col min="12274" max="12274" width="31.7109375" style="77" customWidth="1"/>
    <col min="12275" max="12275" width="43.28515625" style="77" customWidth="1"/>
    <col min="12276" max="12276" width="21.5703125" style="77" customWidth="1"/>
    <col min="12277" max="12277" width="16.85546875" style="77" customWidth="1"/>
    <col min="12278" max="12282" width="0" style="77" hidden="1" customWidth="1"/>
    <col min="12283" max="12283" width="90.140625" style="77" customWidth="1"/>
    <col min="12284" max="12286" width="0" style="77" hidden="1" customWidth="1"/>
    <col min="12287" max="12525" width="9.140625" style="77"/>
    <col min="12526" max="12526" width="3.85546875" style="77" customWidth="1"/>
    <col min="12527" max="12527" width="24.42578125" style="77" customWidth="1"/>
    <col min="12528" max="12528" width="7" style="77" customWidth="1"/>
    <col min="12529" max="12529" width="61.85546875" style="77" customWidth="1"/>
    <col min="12530" max="12530" width="31.7109375" style="77" customWidth="1"/>
    <col min="12531" max="12531" width="43.28515625" style="77" customWidth="1"/>
    <col min="12532" max="12532" width="21.5703125" style="77" customWidth="1"/>
    <col min="12533" max="12533" width="16.85546875" style="77" customWidth="1"/>
    <col min="12534" max="12538" width="0" style="77" hidden="1" customWidth="1"/>
    <col min="12539" max="12539" width="90.140625" style="77" customWidth="1"/>
    <col min="12540" max="12542" width="0" style="77" hidden="1" customWidth="1"/>
    <col min="12543" max="12781" width="9.140625" style="77"/>
    <col min="12782" max="12782" width="3.85546875" style="77" customWidth="1"/>
    <col min="12783" max="12783" width="24.42578125" style="77" customWidth="1"/>
    <col min="12784" max="12784" width="7" style="77" customWidth="1"/>
    <col min="12785" max="12785" width="61.85546875" style="77" customWidth="1"/>
    <col min="12786" max="12786" width="31.7109375" style="77" customWidth="1"/>
    <col min="12787" max="12787" width="43.28515625" style="77" customWidth="1"/>
    <col min="12788" max="12788" width="21.5703125" style="77" customWidth="1"/>
    <col min="12789" max="12789" width="16.85546875" style="77" customWidth="1"/>
    <col min="12790" max="12794" width="0" style="77" hidden="1" customWidth="1"/>
    <col min="12795" max="12795" width="90.140625" style="77" customWidth="1"/>
    <col min="12796" max="12798" width="0" style="77" hidden="1" customWidth="1"/>
    <col min="12799" max="13037" width="9.140625" style="77"/>
    <col min="13038" max="13038" width="3.85546875" style="77" customWidth="1"/>
    <col min="13039" max="13039" width="24.42578125" style="77" customWidth="1"/>
    <col min="13040" max="13040" width="7" style="77" customWidth="1"/>
    <col min="13041" max="13041" width="61.85546875" style="77" customWidth="1"/>
    <col min="13042" max="13042" width="31.7109375" style="77" customWidth="1"/>
    <col min="13043" max="13043" width="43.28515625" style="77" customWidth="1"/>
    <col min="13044" max="13044" width="21.5703125" style="77" customWidth="1"/>
    <col min="13045" max="13045" width="16.85546875" style="77" customWidth="1"/>
    <col min="13046" max="13050" width="0" style="77" hidden="1" customWidth="1"/>
    <col min="13051" max="13051" width="90.140625" style="77" customWidth="1"/>
    <col min="13052" max="13054" width="0" style="77" hidden="1" customWidth="1"/>
    <col min="13055" max="13293" width="9.140625" style="77"/>
    <col min="13294" max="13294" width="3.85546875" style="77" customWidth="1"/>
    <col min="13295" max="13295" width="24.42578125" style="77" customWidth="1"/>
    <col min="13296" max="13296" width="7" style="77" customWidth="1"/>
    <col min="13297" max="13297" width="61.85546875" style="77" customWidth="1"/>
    <col min="13298" max="13298" width="31.7109375" style="77" customWidth="1"/>
    <col min="13299" max="13299" width="43.28515625" style="77" customWidth="1"/>
    <col min="13300" max="13300" width="21.5703125" style="77" customWidth="1"/>
    <col min="13301" max="13301" width="16.85546875" style="77" customWidth="1"/>
    <col min="13302" max="13306" width="0" style="77" hidden="1" customWidth="1"/>
    <col min="13307" max="13307" width="90.140625" style="77" customWidth="1"/>
    <col min="13308" max="13310" width="0" style="77" hidden="1" customWidth="1"/>
    <col min="13311" max="13549" width="9.140625" style="77"/>
    <col min="13550" max="13550" width="3.85546875" style="77" customWidth="1"/>
    <col min="13551" max="13551" width="24.42578125" style="77" customWidth="1"/>
    <col min="13552" max="13552" width="7" style="77" customWidth="1"/>
    <col min="13553" max="13553" width="61.85546875" style="77" customWidth="1"/>
    <col min="13554" max="13554" width="31.7109375" style="77" customWidth="1"/>
    <col min="13555" max="13555" width="43.28515625" style="77" customWidth="1"/>
    <col min="13556" max="13556" width="21.5703125" style="77" customWidth="1"/>
    <col min="13557" max="13557" width="16.85546875" style="77" customWidth="1"/>
    <col min="13558" max="13562" width="0" style="77" hidden="1" customWidth="1"/>
    <col min="13563" max="13563" width="90.140625" style="77" customWidth="1"/>
    <col min="13564" max="13566" width="0" style="77" hidden="1" customWidth="1"/>
    <col min="13567" max="13805" width="9.140625" style="77"/>
    <col min="13806" max="13806" width="3.85546875" style="77" customWidth="1"/>
    <col min="13807" max="13807" width="24.42578125" style="77" customWidth="1"/>
    <col min="13808" max="13808" width="7" style="77" customWidth="1"/>
    <col min="13809" max="13809" width="61.85546875" style="77" customWidth="1"/>
    <col min="13810" max="13810" width="31.7109375" style="77" customWidth="1"/>
    <col min="13811" max="13811" width="43.28515625" style="77" customWidth="1"/>
    <col min="13812" max="13812" width="21.5703125" style="77" customWidth="1"/>
    <col min="13813" max="13813" width="16.85546875" style="77" customWidth="1"/>
    <col min="13814" max="13818" width="0" style="77" hidden="1" customWidth="1"/>
    <col min="13819" max="13819" width="90.140625" style="77" customWidth="1"/>
    <col min="13820" max="13822" width="0" style="77" hidden="1" customWidth="1"/>
    <col min="13823" max="14061" width="9.140625" style="77"/>
    <col min="14062" max="14062" width="3.85546875" style="77" customWidth="1"/>
    <col min="14063" max="14063" width="24.42578125" style="77" customWidth="1"/>
    <col min="14064" max="14064" width="7" style="77" customWidth="1"/>
    <col min="14065" max="14065" width="61.85546875" style="77" customWidth="1"/>
    <col min="14066" max="14066" width="31.7109375" style="77" customWidth="1"/>
    <col min="14067" max="14067" width="43.28515625" style="77" customWidth="1"/>
    <col min="14068" max="14068" width="21.5703125" style="77" customWidth="1"/>
    <col min="14069" max="14069" width="16.85546875" style="77" customWidth="1"/>
    <col min="14070" max="14074" width="0" style="77" hidden="1" customWidth="1"/>
    <col min="14075" max="14075" width="90.140625" style="77" customWidth="1"/>
    <col min="14076" max="14078" width="0" style="77" hidden="1" customWidth="1"/>
    <col min="14079" max="14317" width="9.140625" style="77"/>
    <col min="14318" max="14318" width="3.85546875" style="77" customWidth="1"/>
    <col min="14319" max="14319" width="24.42578125" style="77" customWidth="1"/>
    <col min="14320" max="14320" width="7" style="77" customWidth="1"/>
    <col min="14321" max="14321" width="61.85546875" style="77" customWidth="1"/>
    <col min="14322" max="14322" width="31.7109375" style="77" customWidth="1"/>
    <col min="14323" max="14323" width="43.28515625" style="77" customWidth="1"/>
    <col min="14324" max="14324" width="21.5703125" style="77" customWidth="1"/>
    <col min="14325" max="14325" width="16.85546875" style="77" customWidth="1"/>
    <col min="14326" max="14330" width="0" style="77" hidden="1" customWidth="1"/>
    <col min="14331" max="14331" width="90.140625" style="77" customWidth="1"/>
    <col min="14332" max="14334" width="0" style="77" hidden="1" customWidth="1"/>
    <col min="14335" max="14573" width="9.140625" style="77"/>
    <col min="14574" max="14574" width="3.85546875" style="77" customWidth="1"/>
    <col min="14575" max="14575" width="24.42578125" style="77" customWidth="1"/>
    <col min="14576" max="14576" width="7" style="77" customWidth="1"/>
    <col min="14577" max="14577" width="61.85546875" style="77" customWidth="1"/>
    <col min="14578" max="14578" width="31.7109375" style="77" customWidth="1"/>
    <col min="14579" max="14579" width="43.28515625" style="77" customWidth="1"/>
    <col min="14580" max="14580" width="21.5703125" style="77" customWidth="1"/>
    <col min="14581" max="14581" width="16.85546875" style="77" customWidth="1"/>
    <col min="14582" max="14586" width="0" style="77" hidden="1" customWidth="1"/>
    <col min="14587" max="14587" width="90.140625" style="77" customWidth="1"/>
    <col min="14588" max="14590" width="0" style="77" hidden="1" customWidth="1"/>
    <col min="14591" max="14829" width="9.140625" style="77"/>
    <col min="14830" max="14830" width="3.85546875" style="77" customWidth="1"/>
    <col min="14831" max="14831" width="24.42578125" style="77" customWidth="1"/>
    <col min="14832" max="14832" width="7" style="77" customWidth="1"/>
    <col min="14833" max="14833" width="61.85546875" style="77" customWidth="1"/>
    <col min="14834" max="14834" width="31.7109375" style="77" customWidth="1"/>
    <col min="14835" max="14835" width="43.28515625" style="77" customWidth="1"/>
    <col min="14836" max="14836" width="21.5703125" style="77" customWidth="1"/>
    <col min="14837" max="14837" width="16.85546875" style="77" customWidth="1"/>
    <col min="14838" max="14842" width="0" style="77" hidden="1" customWidth="1"/>
    <col min="14843" max="14843" width="90.140625" style="77" customWidth="1"/>
    <col min="14844" max="14846" width="0" style="77" hidden="1" customWidth="1"/>
    <col min="14847" max="15085" width="9.140625" style="77"/>
    <col min="15086" max="15086" width="3.85546875" style="77" customWidth="1"/>
    <col min="15087" max="15087" width="24.42578125" style="77" customWidth="1"/>
    <col min="15088" max="15088" width="7" style="77" customWidth="1"/>
    <col min="15089" max="15089" width="61.85546875" style="77" customWidth="1"/>
    <col min="15090" max="15090" width="31.7109375" style="77" customWidth="1"/>
    <col min="15091" max="15091" width="43.28515625" style="77" customWidth="1"/>
    <col min="15092" max="15092" width="21.5703125" style="77" customWidth="1"/>
    <col min="15093" max="15093" width="16.85546875" style="77" customWidth="1"/>
    <col min="15094" max="15098" width="0" style="77" hidden="1" customWidth="1"/>
    <col min="15099" max="15099" width="90.140625" style="77" customWidth="1"/>
    <col min="15100" max="15102" width="0" style="77" hidden="1" customWidth="1"/>
    <col min="15103" max="15341" width="9.140625" style="77"/>
    <col min="15342" max="15342" width="3.85546875" style="77" customWidth="1"/>
    <col min="15343" max="15343" width="24.42578125" style="77" customWidth="1"/>
    <col min="15344" max="15344" width="7" style="77" customWidth="1"/>
    <col min="15345" max="15345" width="61.85546875" style="77" customWidth="1"/>
    <col min="15346" max="15346" width="31.7109375" style="77" customWidth="1"/>
    <col min="15347" max="15347" width="43.28515625" style="77" customWidth="1"/>
    <col min="15348" max="15348" width="21.5703125" style="77" customWidth="1"/>
    <col min="15349" max="15349" width="16.85546875" style="77" customWidth="1"/>
    <col min="15350" max="15354" width="0" style="77" hidden="1" customWidth="1"/>
    <col min="15355" max="15355" width="90.140625" style="77" customWidth="1"/>
    <col min="15356" max="15358" width="0" style="77" hidden="1" customWidth="1"/>
    <col min="15359" max="15597" width="9.140625" style="77"/>
    <col min="15598" max="15598" width="3.85546875" style="77" customWidth="1"/>
    <col min="15599" max="15599" width="24.42578125" style="77" customWidth="1"/>
    <col min="15600" max="15600" width="7" style="77" customWidth="1"/>
    <col min="15601" max="15601" width="61.85546875" style="77" customWidth="1"/>
    <col min="15602" max="15602" width="31.7109375" style="77" customWidth="1"/>
    <col min="15603" max="15603" width="43.28515625" style="77" customWidth="1"/>
    <col min="15604" max="15604" width="21.5703125" style="77" customWidth="1"/>
    <col min="15605" max="15605" width="16.85546875" style="77" customWidth="1"/>
    <col min="15606" max="15610" width="0" style="77" hidden="1" customWidth="1"/>
    <col min="15611" max="15611" width="90.140625" style="77" customWidth="1"/>
    <col min="15612" max="15614" width="0" style="77" hidden="1" customWidth="1"/>
    <col min="15615" max="15853" width="9.140625" style="77"/>
    <col min="15854" max="15854" width="3.85546875" style="77" customWidth="1"/>
    <col min="15855" max="15855" width="24.42578125" style="77" customWidth="1"/>
    <col min="15856" max="15856" width="7" style="77" customWidth="1"/>
    <col min="15857" max="15857" width="61.85546875" style="77" customWidth="1"/>
    <col min="15858" max="15858" width="31.7109375" style="77" customWidth="1"/>
    <col min="15859" max="15859" width="43.28515625" style="77" customWidth="1"/>
    <col min="15860" max="15860" width="21.5703125" style="77" customWidth="1"/>
    <col min="15861" max="15861" width="16.85546875" style="77" customWidth="1"/>
    <col min="15862" max="15866" width="0" style="77" hidden="1" customWidth="1"/>
    <col min="15867" max="15867" width="90.140625" style="77" customWidth="1"/>
    <col min="15868" max="15870" width="0" style="77" hidden="1" customWidth="1"/>
    <col min="15871" max="16109" width="9.140625" style="77"/>
    <col min="16110" max="16110" width="3.85546875" style="77" customWidth="1"/>
    <col min="16111" max="16111" width="24.42578125" style="77" customWidth="1"/>
    <col min="16112" max="16112" width="7" style="77" customWidth="1"/>
    <col min="16113" max="16113" width="61.85546875" style="77" customWidth="1"/>
    <col min="16114" max="16114" width="31.7109375" style="77" customWidth="1"/>
    <col min="16115" max="16115" width="43.28515625" style="77" customWidth="1"/>
    <col min="16116" max="16116" width="21.5703125" style="77" customWidth="1"/>
    <col min="16117" max="16117" width="16.85546875" style="77" customWidth="1"/>
    <col min="16118" max="16122" width="0" style="77" hidden="1" customWidth="1"/>
    <col min="16123" max="16123" width="90.140625" style="77" customWidth="1"/>
    <col min="16124" max="16126" width="0" style="77" hidden="1" customWidth="1"/>
    <col min="16127" max="16374" width="9.140625" style="77"/>
    <col min="16375" max="16376" width="9.140625" style="77" customWidth="1"/>
    <col min="16377" max="16384" width="9.140625" style="77"/>
  </cols>
  <sheetData>
    <row r="1" spans="1:47" ht="32.25" customHeight="1" x14ac:dyDescent="0.25">
      <c r="A1" s="465" t="s">
        <v>1250</v>
      </c>
      <c r="B1" s="465"/>
      <c r="C1" s="465"/>
      <c r="D1" s="465"/>
      <c r="E1" s="465"/>
      <c r="F1" s="465"/>
      <c r="G1" s="465"/>
      <c r="H1" s="465"/>
      <c r="I1" s="465"/>
      <c r="J1" s="465"/>
      <c r="K1" s="465"/>
      <c r="L1" s="465"/>
      <c r="M1" s="465"/>
      <c r="N1" s="181"/>
    </row>
    <row r="2" spans="1:47" ht="32.25" customHeight="1" x14ac:dyDescent="0.25">
      <c r="A2" s="464" t="s">
        <v>1402</v>
      </c>
      <c r="B2" s="464"/>
      <c r="C2" s="464"/>
      <c r="D2" s="464"/>
      <c r="E2" s="464"/>
      <c r="F2" s="464"/>
      <c r="G2" s="464"/>
      <c r="H2" s="464"/>
      <c r="I2" s="464"/>
      <c r="J2" s="464"/>
      <c r="K2" s="464"/>
      <c r="L2" s="464"/>
      <c r="M2" s="464"/>
      <c r="N2" s="181"/>
    </row>
    <row r="3" spans="1:47" s="106" customFormat="1" ht="17.25" customHeight="1" x14ac:dyDescent="0.25">
      <c r="A3" s="220" t="s">
        <v>1582</v>
      </c>
      <c r="B3" s="220"/>
      <c r="C3" s="220"/>
      <c r="D3" s="220"/>
      <c r="E3" s="220"/>
      <c r="F3" s="220"/>
      <c r="G3" s="220"/>
      <c r="H3" s="220"/>
      <c r="I3" s="220"/>
      <c r="J3" s="220"/>
      <c r="K3" s="220"/>
      <c r="L3" s="220"/>
      <c r="M3" s="221" t="s">
        <v>1403</v>
      </c>
      <c r="N3" s="181"/>
    </row>
    <row r="4" spans="1:47" ht="19.5" customHeight="1" x14ac:dyDescent="0.25">
      <c r="A4" s="495" t="s">
        <v>157</v>
      </c>
      <c r="B4" s="494" t="s">
        <v>0</v>
      </c>
      <c r="C4" s="495" t="s">
        <v>2</v>
      </c>
      <c r="D4" s="495" t="s">
        <v>3</v>
      </c>
      <c r="E4" s="495" t="s">
        <v>4</v>
      </c>
      <c r="F4" s="495" t="s">
        <v>219</v>
      </c>
      <c r="G4" s="495" t="s">
        <v>1</v>
      </c>
      <c r="H4" s="495" t="s">
        <v>7</v>
      </c>
      <c r="I4" s="495"/>
      <c r="J4" s="495"/>
      <c r="K4" s="488"/>
      <c r="L4" s="476" t="s">
        <v>1251</v>
      </c>
      <c r="M4" s="479" t="s">
        <v>1252</v>
      </c>
      <c r="N4" s="222"/>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row>
    <row r="5" spans="1:47" ht="21" customHeight="1" x14ac:dyDescent="0.25">
      <c r="A5" s="495"/>
      <c r="B5" s="494"/>
      <c r="C5" s="495"/>
      <c r="D5" s="495"/>
      <c r="E5" s="495"/>
      <c r="F5" s="495"/>
      <c r="G5" s="495"/>
      <c r="H5" s="495" t="s">
        <v>1229</v>
      </c>
      <c r="I5" s="495"/>
      <c r="J5" s="488" t="s">
        <v>1230</v>
      </c>
      <c r="K5" s="489"/>
      <c r="L5" s="477"/>
      <c r="M5" s="480"/>
      <c r="N5" s="222"/>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row>
    <row r="6" spans="1:47" ht="75" customHeight="1" x14ac:dyDescent="0.25">
      <c r="A6" s="495"/>
      <c r="B6" s="494"/>
      <c r="C6" s="495"/>
      <c r="D6" s="495"/>
      <c r="E6" s="495"/>
      <c r="F6" s="495"/>
      <c r="G6" s="495"/>
      <c r="H6" s="160" t="s">
        <v>5</v>
      </c>
      <c r="I6" s="160" t="s">
        <v>138</v>
      </c>
      <c r="J6" s="160" t="s">
        <v>5</v>
      </c>
      <c r="K6" s="159" t="s">
        <v>6</v>
      </c>
      <c r="L6" s="478"/>
      <c r="M6" s="481"/>
      <c r="N6" s="222"/>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row>
    <row r="7" spans="1:47" ht="27.75" customHeight="1" x14ac:dyDescent="0.25">
      <c r="A7" s="488" t="s">
        <v>885</v>
      </c>
      <c r="B7" s="489"/>
      <c r="C7" s="489"/>
      <c r="D7" s="489"/>
      <c r="E7" s="489"/>
      <c r="F7" s="489"/>
      <c r="G7" s="489"/>
      <c r="H7" s="489"/>
      <c r="I7" s="489"/>
      <c r="J7" s="489"/>
      <c r="K7" s="489"/>
      <c r="L7" s="489"/>
      <c r="M7" s="490"/>
      <c r="N7" s="222"/>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row>
    <row r="8" spans="1:47" ht="33.75" customHeight="1" x14ac:dyDescent="0.25">
      <c r="A8" s="482" t="s">
        <v>239</v>
      </c>
      <c r="B8" s="483"/>
      <c r="C8" s="483"/>
      <c r="D8" s="483"/>
      <c r="E8" s="483"/>
      <c r="F8" s="483"/>
      <c r="G8" s="483"/>
      <c r="H8" s="483"/>
      <c r="I8" s="483"/>
      <c r="J8" s="483"/>
      <c r="K8" s="483"/>
      <c r="L8" s="483"/>
      <c r="M8" s="484"/>
      <c r="N8" s="222"/>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row>
    <row r="9" spans="1:47" ht="92.25" customHeight="1" x14ac:dyDescent="0.25">
      <c r="A9" s="497" t="s">
        <v>240</v>
      </c>
      <c r="B9" s="153">
        <v>1</v>
      </c>
      <c r="C9" s="108" t="s">
        <v>730</v>
      </c>
      <c r="D9" s="153" t="s">
        <v>169</v>
      </c>
      <c r="E9" s="110" t="s">
        <v>27</v>
      </c>
      <c r="F9" s="109"/>
      <c r="G9" s="109" t="s">
        <v>1053</v>
      </c>
      <c r="H9" s="109" t="s">
        <v>650</v>
      </c>
      <c r="I9" s="109">
        <v>100</v>
      </c>
      <c r="J9" s="109" t="s">
        <v>651</v>
      </c>
      <c r="K9" s="115">
        <v>20</v>
      </c>
      <c r="L9" s="223" t="s">
        <v>1269</v>
      </c>
      <c r="M9" s="171">
        <v>100</v>
      </c>
      <c r="N9" s="181"/>
    </row>
    <row r="10" spans="1:47" ht="127.5" customHeight="1" x14ac:dyDescent="0.25">
      <c r="A10" s="498"/>
      <c r="B10" s="153">
        <v>2</v>
      </c>
      <c r="C10" s="153" t="s">
        <v>241</v>
      </c>
      <c r="D10" s="108" t="s">
        <v>169</v>
      </c>
      <c r="E10" s="110" t="s">
        <v>27</v>
      </c>
      <c r="F10" s="153" t="s">
        <v>1233</v>
      </c>
      <c r="G10" s="122" t="s">
        <v>1053</v>
      </c>
      <c r="H10" s="153" t="s">
        <v>652</v>
      </c>
      <c r="I10" s="122"/>
      <c r="J10" s="153" t="s">
        <v>652</v>
      </c>
      <c r="K10" s="126"/>
      <c r="L10" s="223" t="s">
        <v>1430</v>
      </c>
      <c r="M10" s="171">
        <v>100</v>
      </c>
      <c r="N10" s="180"/>
    </row>
    <row r="11" spans="1:47" ht="409.5" customHeight="1" x14ac:dyDescent="0.25">
      <c r="A11" s="470" t="s">
        <v>242</v>
      </c>
      <c r="B11" s="124">
        <v>1</v>
      </c>
      <c r="C11" s="224" t="s">
        <v>244</v>
      </c>
      <c r="D11" s="108" t="s">
        <v>169</v>
      </c>
      <c r="E11" s="225" t="s">
        <v>585</v>
      </c>
      <c r="F11" s="132">
        <v>110</v>
      </c>
      <c r="G11" s="124" t="s">
        <v>1053</v>
      </c>
      <c r="H11" s="153" t="s">
        <v>654</v>
      </c>
      <c r="I11" s="132">
        <v>50</v>
      </c>
      <c r="J11" s="153" t="s">
        <v>653</v>
      </c>
      <c r="K11" s="154">
        <v>20</v>
      </c>
      <c r="L11" s="226" t="s">
        <v>1482</v>
      </c>
      <c r="M11" s="171">
        <v>100</v>
      </c>
      <c r="N11" s="180"/>
    </row>
    <row r="12" spans="1:47" ht="244.5" customHeight="1" x14ac:dyDescent="0.25">
      <c r="A12" s="471"/>
      <c r="B12" s="124">
        <v>2</v>
      </c>
      <c r="C12" s="153" t="s">
        <v>243</v>
      </c>
      <c r="D12" s="153" t="s">
        <v>169</v>
      </c>
      <c r="E12" s="110" t="s">
        <v>153</v>
      </c>
      <c r="F12" s="154">
        <v>10</v>
      </c>
      <c r="G12" s="153" t="s">
        <v>1053</v>
      </c>
      <c r="H12" s="227" t="s">
        <v>655</v>
      </c>
      <c r="I12" s="154">
        <v>2.5</v>
      </c>
      <c r="J12" s="227" t="s">
        <v>655</v>
      </c>
      <c r="K12" s="129">
        <v>2.5</v>
      </c>
      <c r="L12" s="191" t="s">
        <v>1431</v>
      </c>
      <c r="M12" s="171">
        <v>90</v>
      </c>
      <c r="N12" s="180"/>
      <c r="O12" s="219"/>
    </row>
    <row r="13" spans="1:47" ht="120" customHeight="1" x14ac:dyDescent="0.25">
      <c r="A13" s="496"/>
      <c r="B13" s="122">
        <v>3</v>
      </c>
      <c r="C13" s="108" t="s">
        <v>245</v>
      </c>
      <c r="D13" s="108">
        <v>2021</v>
      </c>
      <c r="E13" s="110" t="s">
        <v>27</v>
      </c>
      <c r="F13" s="154">
        <v>650</v>
      </c>
      <c r="G13" s="122">
        <v>0</v>
      </c>
      <c r="H13" s="153" t="s">
        <v>656</v>
      </c>
      <c r="I13" s="154">
        <v>650</v>
      </c>
      <c r="J13" s="228"/>
      <c r="K13" s="229"/>
      <c r="L13" s="149" t="s">
        <v>1432</v>
      </c>
      <c r="M13" s="172">
        <v>100</v>
      </c>
      <c r="N13" s="181"/>
    </row>
    <row r="14" spans="1:47" s="106" customFormat="1" ht="26.25" customHeight="1" x14ac:dyDescent="0.25">
      <c r="A14" s="230"/>
      <c r="B14" s="182"/>
      <c r="C14" s="158"/>
      <c r="D14" s="158"/>
      <c r="E14" s="231"/>
      <c r="F14" s="167"/>
      <c r="G14" s="182"/>
      <c r="H14" s="166"/>
      <c r="I14" s="167"/>
      <c r="J14" s="232"/>
      <c r="K14" s="232"/>
      <c r="L14" s="437" t="s">
        <v>1583</v>
      </c>
      <c r="M14" s="218">
        <f>SUM(M9:M13)/5</f>
        <v>98</v>
      </c>
      <c r="N14" s="181"/>
    </row>
    <row r="15" spans="1:47" ht="21" customHeight="1" x14ac:dyDescent="0.25">
      <c r="A15" s="485" t="s">
        <v>1234</v>
      </c>
      <c r="B15" s="486"/>
      <c r="C15" s="486"/>
      <c r="D15" s="486"/>
      <c r="E15" s="486"/>
      <c r="F15" s="486"/>
      <c r="G15" s="486"/>
      <c r="H15" s="486"/>
      <c r="I15" s="486"/>
      <c r="J15" s="486"/>
      <c r="K15" s="486"/>
      <c r="L15" s="486"/>
      <c r="M15" s="487"/>
      <c r="N15" s="181"/>
    </row>
    <row r="16" spans="1:47" ht="27" customHeight="1" x14ac:dyDescent="0.25">
      <c r="A16" s="488" t="s">
        <v>1235</v>
      </c>
      <c r="B16" s="489"/>
      <c r="C16" s="489"/>
      <c r="D16" s="489"/>
      <c r="E16" s="489"/>
      <c r="F16" s="489"/>
      <c r="G16" s="489"/>
      <c r="H16" s="489"/>
      <c r="I16" s="489"/>
      <c r="J16" s="489"/>
      <c r="K16" s="489"/>
      <c r="L16" s="489"/>
      <c r="M16" s="490"/>
      <c r="N16" s="181"/>
    </row>
    <row r="17" spans="1:14" ht="152.25" customHeight="1" x14ac:dyDescent="0.25">
      <c r="A17" s="466" t="s">
        <v>550</v>
      </c>
      <c r="B17" s="153">
        <v>1</v>
      </c>
      <c r="C17" s="153" t="s">
        <v>1074</v>
      </c>
      <c r="D17" s="153" t="s">
        <v>13</v>
      </c>
      <c r="E17" s="110"/>
      <c r="F17" s="233"/>
      <c r="G17" s="109" t="s">
        <v>1078</v>
      </c>
      <c r="H17" s="153" t="s">
        <v>1075</v>
      </c>
      <c r="I17" s="153"/>
      <c r="J17" s="153" t="s">
        <v>1076</v>
      </c>
      <c r="K17" s="123"/>
      <c r="L17" s="192" t="s">
        <v>1518</v>
      </c>
      <c r="M17" s="170">
        <v>100</v>
      </c>
      <c r="N17" s="181"/>
    </row>
    <row r="18" spans="1:14" ht="179.25" customHeight="1" x14ac:dyDescent="0.25">
      <c r="A18" s="466"/>
      <c r="B18" s="153">
        <v>2</v>
      </c>
      <c r="C18" s="153" t="s">
        <v>246</v>
      </c>
      <c r="D18" s="108" t="s">
        <v>1243</v>
      </c>
      <c r="E18" s="110" t="s">
        <v>586</v>
      </c>
      <c r="F18" s="234">
        <v>80</v>
      </c>
      <c r="G18" s="108" t="s">
        <v>1069</v>
      </c>
      <c r="H18" s="108" t="s">
        <v>1068</v>
      </c>
      <c r="I18" s="111">
        <v>5</v>
      </c>
      <c r="J18" s="108" t="s">
        <v>1070</v>
      </c>
      <c r="K18" s="113">
        <v>25</v>
      </c>
      <c r="L18" s="192" t="s">
        <v>1519</v>
      </c>
      <c r="M18" s="170">
        <v>100</v>
      </c>
      <c r="N18" s="181"/>
    </row>
    <row r="19" spans="1:14" ht="258" customHeight="1" x14ac:dyDescent="0.25">
      <c r="A19" s="466"/>
      <c r="B19" s="153">
        <v>3</v>
      </c>
      <c r="C19" s="108" t="s">
        <v>247</v>
      </c>
      <c r="D19" s="108" t="s">
        <v>13</v>
      </c>
      <c r="E19" s="110" t="s">
        <v>586</v>
      </c>
      <c r="F19" s="109">
        <v>40</v>
      </c>
      <c r="G19" s="109" t="s">
        <v>1071</v>
      </c>
      <c r="H19" s="108" t="s">
        <v>1068</v>
      </c>
      <c r="I19" s="109">
        <v>10</v>
      </c>
      <c r="J19" s="109" t="s">
        <v>809</v>
      </c>
      <c r="K19" s="115">
        <v>10</v>
      </c>
      <c r="L19" s="192" t="s">
        <v>1520</v>
      </c>
      <c r="M19" s="170">
        <v>90</v>
      </c>
      <c r="N19" s="181"/>
    </row>
    <row r="20" spans="1:14" ht="174.75" customHeight="1" x14ac:dyDescent="0.25">
      <c r="A20" s="470" t="s">
        <v>731</v>
      </c>
      <c r="B20" s="235">
        <v>1</v>
      </c>
      <c r="C20" s="146" t="s">
        <v>248</v>
      </c>
      <c r="D20" s="153" t="s">
        <v>13</v>
      </c>
      <c r="E20" s="110"/>
      <c r="F20" s="153"/>
      <c r="G20" s="109" t="s">
        <v>1077</v>
      </c>
      <c r="H20" s="153" t="s">
        <v>1072</v>
      </c>
      <c r="I20" s="153"/>
      <c r="J20" s="153" t="s">
        <v>1073</v>
      </c>
      <c r="K20" s="123"/>
      <c r="L20" s="192" t="s">
        <v>1390</v>
      </c>
      <c r="M20" s="170" t="s">
        <v>1385</v>
      </c>
      <c r="N20" s="181"/>
    </row>
    <row r="21" spans="1:14" ht="280.5" customHeight="1" x14ac:dyDescent="0.25">
      <c r="A21" s="471"/>
      <c r="B21" s="236">
        <v>2</v>
      </c>
      <c r="C21" s="146" t="s">
        <v>510</v>
      </c>
      <c r="D21" s="108" t="s">
        <v>13</v>
      </c>
      <c r="E21" s="110" t="s">
        <v>586</v>
      </c>
      <c r="F21" s="109">
        <v>50</v>
      </c>
      <c r="G21" s="237" t="s">
        <v>1238</v>
      </c>
      <c r="H21" s="108" t="s">
        <v>626</v>
      </c>
      <c r="I21" s="109">
        <v>5</v>
      </c>
      <c r="J21" s="108" t="s">
        <v>865</v>
      </c>
      <c r="K21" s="115">
        <v>10</v>
      </c>
      <c r="L21" s="192" t="s">
        <v>1521</v>
      </c>
      <c r="M21" s="170">
        <v>70</v>
      </c>
      <c r="N21" s="181"/>
    </row>
    <row r="22" spans="1:14" ht="92.25" customHeight="1" x14ac:dyDescent="0.25">
      <c r="A22" s="471"/>
      <c r="B22" s="238">
        <v>3</v>
      </c>
      <c r="C22" s="239" t="s">
        <v>249</v>
      </c>
      <c r="D22" s="124" t="s">
        <v>13</v>
      </c>
      <c r="E22" s="240" t="s">
        <v>67</v>
      </c>
      <c r="F22" s="154">
        <v>8</v>
      </c>
      <c r="G22" s="109" t="s">
        <v>1237</v>
      </c>
      <c r="H22" s="109" t="s">
        <v>869</v>
      </c>
      <c r="I22" s="154">
        <v>2</v>
      </c>
      <c r="J22" s="109" t="s">
        <v>866</v>
      </c>
      <c r="K22" s="129">
        <v>2</v>
      </c>
      <c r="L22" s="241" t="s">
        <v>1391</v>
      </c>
      <c r="M22" s="170">
        <v>90</v>
      </c>
      <c r="N22" s="181"/>
    </row>
    <row r="23" spans="1:14" ht="409.5" customHeight="1" x14ac:dyDescent="0.25">
      <c r="A23" s="471"/>
      <c r="B23" s="122">
        <v>4</v>
      </c>
      <c r="C23" s="153" t="s">
        <v>250</v>
      </c>
      <c r="D23" s="108" t="s">
        <v>13</v>
      </c>
      <c r="E23" s="240" t="s">
        <v>586</v>
      </c>
      <c r="F23" s="109">
        <v>100</v>
      </c>
      <c r="G23" s="109" t="s">
        <v>801</v>
      </c>
      <c r="H23" s="109" t="s">
        <v>802</v>
      </c>
      <c r="I23" s="109">
        <v>10</v>
      </c>
      <c r="J23" s="109" t="s">
        <v>1278</v>
      </c>
      <c r="K23" s="115">
        <v>50</v>
      </c>
      <c r="L23" s="192" t="s">
        <v>1436</v>
      </c>
      <c r="M23" s="170">
        <v>100</v>
      </c>
      <c r="N23" s="181"/>
    </row>
    <row r="24" spans="1:14" ht="192" customHeight="1" x14ac:dyDescent="0.25">
      <c r="A24" s="471"/>
      <c r="B24" s="122">
        <v>5</v>
      </c>
      <c r="C24" s="153" t="s">
        <v>251</v>
      </c>
      <c r="D24" s="108" t="s">
        <v>13</v>
      </c>
      <c r="E24" s="240" t="s">
        <v>586</v>
      </c>
      <c r="F24" s="109">
        <v>20</v>
      </c>
      <c r="G24" s="109" t="s">
        <v>627</v>
      </c>
      <c r="H24" s="109" t="s">
        <v>1080</v>
      </c>
      <c r="I24" s="109">
        <v>3</v>
      </c>
      <c r="J24" s="242" t="s">
        <v>1236</v>
      </c>
      <c r="K24" s="115">
        <v>6</v>
      </c>
      <c r="L24" s="192" t="s">
        <v>1523</v>
      </c>
      <c r="M24" s="170">
        <v>90</v>
      </c>
      <c r="N24" s="181"/>
    </row>
    <row r="25" spans="1:14" ht="156.75" customHeight="1" x14ac:dyDescent="0.25">
      <c r="A25" s="471"/>
      <c r="B25" s="122">
        <v>6</v>
      </c>
      <c r="C25" s="153" t="s">
        <v>252</v>
      </c>
      <c r="D25" s="108" t="s">
        <v>13</v>
      </c>
      <c r="E25" s="240" t="s">
        <v>1079</v>
      </c>
      <c r="F25" s="109">
        <v>20</v>
      </c>
      <c r="G25" s="109" t="s">
        <v>804</v>
      </c>
      <c r="H25" s="109" t="s">
        <v>805</v>
      </c>
      <c r="I25" s="109">
        <v>5</v>
      </c>
      <c r="J25" s="109" t="s">
        <v>806</v>
      </c>
      <c r="K25" s="115">
        <v>5</v>
      </c>
      <c r="L25" s="192" t="s">
        <v>1522</v>
      </c>
      <c r="M25" s="170">
        <v>70</v>
      </c>
      <c r="N25" s="243"/>
    </row>
    <row r="26" spans="1:14" ht="155.25" customHeight="1" x14ac:dyDescent="0.25">
      <c r="A26" s="471"/>
      <c r="B26" s="122">
        <v>7</v>
      </c>
      <c r="C26" s="153" t="s">
        <v>253</v>
      </c>
      <c r="D26" s="108" t="s">
        <v>13</v>
      </c>
      <c r="E26" s="240" t="s">
        <v>67</v>
      </c>
      <c r="F26" s="109">
        <v>120</v>
      </c>
      <c r="G26" s="109" t="s">
        <v>1081</v>
      </c>
      <c r="H26" s="109" t="s">
        <v>1082</v>
      </c>
      <c r="I26" s="109">
        <v>30</v>
      </c>
      <c r="J26" s="109" t="s">
        <v>1083</v>
      </c>
      <c r="K26" s="115">
        <v>30</v>
      </c>
      <c r="L26" s="192" t="s">
        <v>1530</v>
      </c>
      <c r="M26" s="170">
        <v>90</v>
      </c>
      <c r="N26" s="181"/>
    </row>
    <row r="27" spans="1:14" ht="291.75" customHeight="1" x14ac:dyDescent="0.25">
      <c r="A27" s="471"/>
      <c r="B27" s="122">
        <v>8</v>
      </c>
      <c r="C27" s="153" t="s">
        <v>732</v>
      </c>
      <c r="D27" s="144" t="s">
        <v>13</v>
      </c>
      <c r="E27" s="240" t="s">
        <v>586</v>
      </c>
      <c r="F27" s="122"/>
      <c r="G27" s="153" t="s">
        <v>1069</v>
      </c>
      <c r="H27" s="109" t="s">
        <v>1084</v>
      </c>
      <c r="I27" s="154"/>
      <c r="J27" s="153" t="s">
        <v>809</v>
      </c>
      <c r="K27" s="126"/>
      <c r="L27" s="192" t="s">
        <v>1524</v>
      </c>
      <c r="M27" s="170">
        <v>100</v>
      </c>
      <c r="N27" s="181"/>
    </row>
    <row r="28" spans="1:14" ht="170.25" customHeight="1" x14ac:dyDescent="0.25">
      <c r="A28" s="471"/>
      <c r="B28" s="122">
        <v>9</v>
      </c>
      <c r="C28" s="153" t="s">
        <v>254</v>
      </c>
      <c r="D28" s="108" t="s">
        <v>13</v>
      </c>
      <c r="E28" s="240" t="s">
        <v>1085</v>
      </c>
      <c r="F28" s="109">
        <v>180</v>
      </c>
      <c r="G28" s="109" t="s">
        <v>629</v>
      </c>
      <c r="H28" s="109" t="s">
        <v>814</v>
      </c>
      <c r="I28" s="109">
        <v>10</v>
      </c>
      <c r="J28" s="109" t="s">
        <v>814</v>
      </c>
      <c r="K28" s="115">
        <v>45</v>
      </c>
      <c r="L28" s="192" t="s">
        <v>1433</v>
      </c>
      <c r="M28" s="170">
        <v>90</v>
      </c>
      <c r="N28" s="181"/>
    </row>
    <row r="29" spans="1:14" ht="165.75" customHeight="1" x14ac:dyDescent="0.25">
      <c r="A29" s="496"/>
      <c r="B29" s="122">
        <v>10</v>
      </c>
      <c r="C29" s="153" t="s">
        <v>255</v>
      </c>
      <c r="D29" s="124" t="s">
        <v>13</v>
      </c>
      <c r="E29" s="240" t="s">
        <v>67</v>
      </c>
      <c r="F29" s="122" t="s">
        <v>1086</v>
      </c>
      <c r="G29" s="122"/>
      <c r="H29" s="244" t="s">
        <v>807</v>
      </c>
      <c r="I29" s="154">
        <v>1</v>
      </c>
      <c r="J29" s="153" t="s">
        <v>867</v>
      </c>
      <c r="K29" s="126">
        <v>1</v>
      </c>
      <c r="L29" s="192" t="s">
        <v>1526</v>
      </c>
      <c r="M29" s="170">
        <v>100</v>
      </c>
      <c r="N29" s="243"/>
    </row>
    <row r="30" spans="1:14" ht="160.5" customHeight="1" x14ac:dyDescent="0.25">
      <c r="A30" s="470" t="s">
        <v>256</v>
      </c>
      <c r="B30" s="124">
        <v>1</v>
      </c>
      <c r="C30" s="153" t="s">
        <v>257</v>
      </c>
      <c r="D30" s="108" t="s">
        <v>13</v>
      </c>
      <c r="E30" s="240" t="s">
        <v>67</v>
      </c>
      <c r="F30" s="109">
        <v>137.5</v>
      </c>
      <c r="G30" s="109" t="s">
        <v>1087</v>
      </c>
      <c r="H30" s="109" t="s">
        <v>1088</v>
      </c>
      <c r="I30" s="109">
        <v>2.5</v>
      </c>
      <c r="J30" s="109" t="s">
        <v>1089</v>
      </c>
      <c r="K30" s="115">
        <v>45</v>
      </c>
      <c r="L30" s="192" t="s">
        <v>1527</v>
      </c>
      <c r="M30" s="170">
        <v>70</v>
      </c>
      <c r="N30" s="181"/>
    </row>
    <row r="31" spans="1:14" ht="162.75" customHeight="1" x14ac:dyDescent="0.25">
      <c r="A31" s="471"/>
      <c r="B31" s="124">
        <v>2</v>
      </c>
      <c r="C31" s="245" t="s">
        <v>649</v>
      </c>
      <c r="D31" s="122" t="s">
        <v>13</v>
      </c>
      <c r="E31" s="240" t="s">
        <v>628</v>
      </c>
      <c r="F31" s="154">
        <v>80</v>
      </c>
      <c r="G31" s="109" t="s">
        <v>870</v>
      </c>
      <c r="H31" s="245" t="s">
        <v>1090</v>
      </c>
      <c r="I31" s="154">
        <v>5</v>
      </c>
      <c r="J31" s="153" t="s">
        <v>871</v>
      </c>
      <c r="K31" s="129">
        <v>25</v>
      </c>
      <c r="L31" s="192" t="s">
        <v>1529</v>
      </c>
      <c r="M31" s="170">
        <v>90</v>
      </c>
      <c r="N31" s="246"/>
    </row>
    <row r="32" spans="1:14" ht="198" customHeight="1" x14ac:dyDescent="0.25">
      <c r="A32" s="471"/>
      <c r="B32" s="124">
        <v>3</v>
      </c>
      <c r="C32" s="245" t="s">
        <v>258</v>
      </c>
      <c r="D32" s="122" t="s">
        <v>13</v>
      </c>
      <c r="E32" s="240" t="s">
        <v>1091</v>
      </c>
      <c r="F32" s="122" t="s">
        <v>156</v>
      </c>
      <c r="G32" s="122"/>
      <c r="H32" s="245" t="s">
        <v>872</v>
      </c>
      <c r="I32" s="122" t="s">
        <v>810</v>
      </c>
      <c r="J32" s="153" t="s">
        <v>1425</v>
      </c>
      <c r="K32" s="126" t="s">
        <v>811</v>
      </c>
      <c r="L32" s="192" t="s">
        <v>1392</v>
      </c>
      <c r="M32" s="170">
        <v>100</v>
      </c>
      <c r="N32" s="181"/>
    </row>
    <row r="33" spans="1:14" ht="236.25" customHeight="1" x14ac:dyDescent="0.25">
      <c r="A33" s="496"/>
      <c r="B33" s="124">
        <v>4</v>
      </c>
      <c r="C33" s="245" t="s">
        <v>259</v>
      </c>
      <c r="D33" s="108" t="s">
        <v>13</v>
      </c>
      <c r="E33" s="240" t="s">
        <v>164</v>
      </c>
      <c r="F33" s="109">
        <v>100</v>
      </c>
      <c r="G33" s="109" t="s">
        <v>873</v>
      </c>
      <c r="H33" s="109" t="s">
        <v>1092</v>
      </c>
      <c r="I33" s="109">
        <v>25</v>
      </c>
      <c r="J33" s="109" t="s">
        <v>1092</v>
      </c>
      <c r="K33" s="115">
        <v>25</v>
      </c>
      <c r="L33" s="192" t="s">
        <v>1528</v>
      </c>
      <c r="M33" s="170">
        <v>90</v>
      </c>
      <c r="N33" s="181"/>
    </row>
    <row r="34" spans="1:14" ht="192" customHeight="1" x14ac:dyDescent="0.25">
      <c r="A34" s="470" t="s">
        <v>733</v>
      </c>
      <c r="B34" s="124">
        <v>1</v>
      </c>
      <c r="C34" s="245" t="s">
        <v>539</v>
      </c>
      <c r="D34" s="153" t="s">
        <v>158</v>
      </c>
      <c r="E34" s="240" t="s">
        <v>586</v>
      </c>
      <c r="F34" s="154">
        <v>10</v>
      </c>
      <c r="G34" s="244" t="s">
        <v>874</v>
      </c>
      <c r="H34" s="153" t="s">
        <v>1093</v>
      </c>
      <c r="I34" s="154">
        <v>10</v>
      </c>
      <c r="J34" s="153" t="s">
        <v>875</v>
      </c>
      <c r="K34" s="129"/>
      <c r="L34" s="192" t="s">
        <v>1531</v>
      </c>
      <c r="M34" s="170">
        <v>100</v>
      </c>
      <c r="N34" s="243"/>
    </row>
    <row r="35" spans="1:14" ht="172.5" customHeight="1" x14ac:dyDescent="0.25">
      <c r="A35" s="471"/>
      <c r="B35" s="124">
        <v>2</v>
      </c>
      <c r="C35" s="245" t="s">
        <v>538</v>
      </c>
      <c r="D35" s="108" t="s">
        <v>169</v>
      </c>
      <c r="E35" s="240" t="s">
        <v>1209</v>
      </c>
      <c r="F35" s="121">
        <v>50</v>
      </c>
      <c r="G35" s="121" t="s">
        <v>876</v>
      </c>
      <c r="H35" s="121" t="s">
        <v>1434</v>
      </c>
      <c r="I35" s="121">
        <v>30</v>
      </c>
      <c r="J35" s="121" t="s">
        <v>1434</v>
      </c>
      <c r="K35" s="155">
        <v>10</v>
      </c>
      <c r="L35" s="192" t="s">
        <v>1435</v>
      </c>
      <c r="M35" s="170">
        <v>90</v>
      </c>
      <c r="N35" s="181"/>
    </row>
    <row r="36" spans="1:14" ht="151.5" customHeight="1" x14ac:dyDescent="0.25">
      <c r="A36" s="471"/>
      <c r="B36" s="124">
        <v>3</v>
      </c>
      <c r="C36" s="153" t="s">
        <v>260</v>
      </c>
      <c r="D36" s="108" t="s">
        <v>13</v>
      </c>
      <c r="E36" s="240" t="s">
        <v>67</v>
      </c>
      <c r="F36" s="121">
        <v>4</v>
      </c>
      <c r="G36" s="121" t="s">
        <v>868</v>
      </c>
      <c r="H36" s="121" t="s">
        <v>1094</v>
      </c>
      <c r="I36" s="121">
        <v>1</v>
      </c>
      <c r="J36" s="121" t="s">
        <v>709</v>
      </c>
      <c r="K36" s="155">
        <v>1</v>
      </c>
      <c r="L36" s="192" t="s">
        <v>1532</v>
      </c>
      <c r="M36" s="170">
        <v>70</v>
      </c>
      <c r="N36" s="181"/>
    </row>
    <row r="37" spans="1:14" ht="168.75" customHeight="1" x14ac:dyDescent="0.25">
      <c r="A37" s="471"/>
      <c r="B37" s="124">
        <v>4</v>
      </c>
      <c r="C37" s="245" t="s">
        <v>1095</v>
      </c>
      <c r="D37" s="108" t="s">
        <v>13</v>
      </c>
      <c r="E37" s="240" t="s">
        <v>1097</v>
      </c>
      <c r="F37" s="121"/>
      <c r="G37" s="121" t="s">
        <v>630</v>
      </c>
      <c r="H37" s="121" t="s">
        <v>1096</v>
      </c>
      <c r="I37" s="121"/>
      <c r="J37" s="121" t="s">
        <v>1096</v>
      </c>
      <c r="K37" s="155"/>
      <c r="L37" s="192" t="s">
        <v>1533</v>
      </c>
      <c r="M37" s="170">
        <v>100</v>
      </c>
      <c r="N37" s="181"/>
    </row>
    <row r="38" spans="1:14" ht="101.25" customHeight="1" x14ac:dyDescent="0.25">
      <c r="A38" s="471"/>
      <c r="B38" s="124">
        <v>5</v>
      </c>
      <c r="C38" s="245" t="s">
        <v>537</v>
      </c>
      <c r="D38" s="122" t="s">
        <v>13</v>
      </c>
      <c r="E38" s="240" t="s">
        <v>1099</v>
      </c>
      <c r="F38" s="111">
        <v>2</v>
      </c>
      <c r="G38" s="121" t="s">
        <v>812</v>
      </c>
      <c r="H38" s="108" t="s">
        <v>813</v>
      </c>
      <c r="I38" s="111" t="s">
        <v>1098</v>
      </c>
      <c r="J38" s="108" t="s">
        <v>1534</v>
      </c>
      <c r="K38" s="113">
        <v>0.5</v>
      </c>
      <c r="L38" s="247" t="s">
        <v>1429</v>
      </c>
      <c r="M38" s="170">
        <v>90</v>
      </c>
      <c r="N38" s="181"/>
    </row>
    <row r="39" spans="1:14" ht="135.75" customHeight="1" x14ac:dyDescent="0.25">
      <c r="A39" s="471"/>
      <c r="B39" s="124">
        <v>6</v>
      </c>
      <c r="C39" s="245" t="s">
        <v>261</v>
      </c>
      <c r="D39" s="108" t="s">
        <v>13</v>
      </c>
      <c r="E39" s="240" t="s">
        <v>67</v>
      </c>
      <c r="F39" s="121">
        <v>4</v>
      </c>
      <c r="G39" s="121" t="s">
        <v>631</v>
      </c>
      <c r="H39" s="121" t="s">
        <v>632</v>
      </c>
      <c r="I39" s="121">
        <v>1</v>
      </c>
      <c r="J39" s="121" t="s">
        <v>633</v>
      </c>
      <c r="K39" s="155">
        <v>1</v>
      </c>
      <c r="L39" s="192" t="s">
        <v>1535</v>
      </c>
      <c r="M39" s="170">
        <v>70</v>
      </c>
      <c r="N39" s="181"/>
    </row>
    <row r="40" spans="1:14" ht="167.25" customHeight="1" x14ac:dyDescent="0.25">
      <c r="A40" s="471"/>
      <c r="B40" s="124">
        <v>7</v>
      </c>
      <c r="C40" s="245" t="s">
        <v>262</v>
      </c>
      <c r="D40" s="108" t="s">
        <v>13</v>
      </c>
      <c r="E40" s="240" t="s">
        <v>1100</v>
      </c>
      <c r="F40" s="121">
        <v>40</v>
      </c>
      <c r="G40" s="121" t="s">
        <v>634</v>
      </c>
      <c r="H40" s="121" t="s">
        <v>1102</v>
      </c>
      <c r="I40" s="121">
        <v>10</v>
      </c>
      <c r="J40" s="121" t="s">
        <v>1101</v>
      </c>
      <c r="K40" s="155">
        <v>10</v>
      </c>
      <c r="L40" s="192" t="s">
        <v>1536</v>
      </c>
      <c r="M40" s="170">
        <v>70</v>
      </c>
      <c r="N40" s="181"/>
    </row>
    <row r="41" spans="1:14" ht="147" customHeight="1" x14ac:dyDescent="0.25">
      <c r="A41" s="496"/>
      <c r="B41" s="124">
        <v>8</v>
      </c>
      <c r="C41" s="245" t="s">
        <v>263</v>
      </c>
      <c r="D41" s="153" t="s">
        <v>13</v>
      </c>
      <c r="E41" s="110" t="s">
        <v>628</v>
      </c>
      <c r="F41" s="111">
        <v>30</v>
      </c>
      <c r="G41" s="108"/>
      <c r="H41" s="112" t="s">
        <v>1103</v>
      </c>
      <c r="I41" s="111">
        <v>10</v>
      </c>
      <c r="J41" s="112" t="s">
        <v>1104</v>
      </c>
      <c r="K41" s="113">
        <v>10</v>
      </c>
      <c r="L41" s="149" t="s">
        <v>1525</v>
      </c>
      <c r="M41" s="170">
        <v>70</v>
      </c>
      <c r="N41" s="243"/>
    </row>
    <row r="42" spans="1:14" ht="99.75" x14ac:dyDescent="0.25">
      <c r="A42" s="470" t="s">
        <v>264</v>
      </c>
      <c r="B42" s="248">
        <v>1</v>
      </c>
      <c r="C42" s="108" t="s">
        <v>265</v>
      </c>
      <c r="D42" s="119" t="s">
        <v>13</v>
      </c>
      <c r="E42" s="249"/>
      <c r="F42" s="250"/>
      <c r="G42" s="251" t="s">
        <v>877</v>
      </c>
      <c r="H42" s="251" t="s">
        <v>1208</v>
      </c>
      <c r="I42" s="251"/>
      <c r="J42" s="251" t="s">
        <v>1208</v>
      </c>
      <c r="K42" s="252"/>
      <c r="L42" s="149" t="s">
        <v>1537</v>
      </c>
      <c r="M42" s="253">
        <v>90</v>
      </c>
      <c r="N42" s="180"/>
    </row>
    <row r="43" spans="1:14" ht="144.75" customHeight="1" x14ac:dyDescent="0.25">
      <c r="A43" s="471"/>
      <c r="B43" s="254">
        <v>2</v>
      </c>
      <c r="C43" s="108" t="s">
        <v>266</v>
      </c>
      <c r="D43" s="144">
        <v>2021</v>
      </c>
      <c r="E43" s="249" t="s">
        <v>515</v>
      </c>
      <c r="F43" s="121">
        <v>8</v>
      </c>
      <c r="G43" s="249"/>
      <c r="H43" s="144" t="s">
        <v>1207</v>
      </c>
      <c r="I43" s="121">
        <v>8</v>
      </c>
      <c r="J43" s="249"/>
      <c r="K43" s="255"/>
      <c r="L43" s="149" t="s">
        <v>1538</v>
      </c>
      <c r="M43" s="172">
        <v>100</v>
      </c>
      <c r="N43" s="181"/>
    </row>
    <row r="44" spans="1:14" ht="128.25" x14ac:dyDescent="0.25">
      <c r="A44" s="496"/>
      <c r="B44" s="254">
        <v>3</v>
      </c>
      <c r="C44" s="108" t="s">
        <v>267</v>
      </c>
      <c r="D44" s="119" t="s">
        <v>638</v>
      </c>
      <c r="E44" s="249" t="s">
        <v>515</v>
      </c>
      <c r="F44" s="121">
        <v>2</v>
      </c>
      <c r="G44" s="249" t="s">
        <v>635</v>
      </c>
      <c r="H44" s="249" t="s">
        <v>636</v>
      </c>
      <c r="I44" s="144">
        <v>0.5</v>
      </c>
      <c r="J44" s="249" t="s">
        <v>637</v>
      </c>
      <c r="K44" s="125">
        <v>0.5</v>
      </c>
      <c r="L44" s="149" t="s">
        <v>1539</v>
      </c>
      <c r="M44" s="172">
        <v>100</v>
      </c>
      <c r="N44" s="181"/>
    </row>
    <row r="45" spans="1:14" s="106" customFormat="1" ht="24" customHeight="1" x14ac:dyDescent="0.25">
      <c r="A45" s="230"/>
      <c r="B45" s="256"/>
      <c r="C45" s="158"/>
      <c r="D45" s="257"/>
      <c r="E45" s="258"/>
      <c r="F45" s="259"/>
      <c r="G45" s="258"/>
      <c r="H45" s="258"/>
      <c r="I45" s="164"/>
      <c r="J45" s="258"/>
      <c r="K45" s="164"/>
      <c r="L45" s="437" t="s">
        <v>1583</v>
      </c>
      <c r="M45" s="436">
        <f>SUM(M17:M44)/28</f>
        <v>85.357142857142861</v>
      </c>
      <c r="N45" s="181"/>
    </row>
    <row r="46" spans="1:14" ht="50.25" customHeight="1" x14ac:dyDescent="0.25">
      <c r="A46" s="488" t="s">
        <v>1413</v>
      </c>
      <c r="B46" s="489"/>
      <c r="C46" s="489"/>
      <c r="D46" s="489"/>
      <c r="E46" s="489"/>
      <c r="F46" s="489"/>
      <c r="G46" s="489"/>
      <c r="H46" s="489"/>
      <c r="I46" s="489"/>
      <c r="J46" s="489"/>
      <c r="K46" s="489"/>
      <c r="L46" s="489"/>
      <c r="M46" s="490"/>
      <c r="N46" s="181"/>
    </row>
    <row r="47" spans="1:14" ht="377.25" customHeight="1" x14ac:dyDescent="0.25">
      <c r="A47" s="467" t="s">
        <v>734</v>
      </c>
      <c r="B47" s="135" t="s">
        <v>154</v>
      </c>
      <c r="C47" s="108" t="s">
        <v>268</v>
      </c>
      <c r="D47" s="108" t="s">
        <v>13</v>
      </c>
      <c r="E47" s="153" t="s">
        <v>14</v>
      </c>
      <c r="F47" s="114"/>
      <c r="G47" s="153" t="s">
        <v>16</v>
      </c>
      <c r="H47" s="153" t="s">
        <v>657</v>
      </c>
      <c r="I47" s="153"/>
      <c r="J47" s="153" t="s">
        <v>658</v>
      </c>
      <c r="K47" s="123"/>
      <c r="L47" s="193" t="s">
        <v>1541</v>
      </c>
      <c r="M47" s="171">
        <v>90</v>
      </c>
      <c r="N47" s="181"/>
    </row>
    <row r="48" spans="1:14" ht="213.75" customHeight="1" x14ac:dyDescent="0.2">
      <c r="A48" s="468"/>
      <c r="B48" s="163" t="s">
        <v>155</v>
      </c>
      <c r="C48" s="108" t="s">
        <v>269</v>
      </c>
      <c r="D48" s="153" t="s">
        <v>13</v>
      </c>
      <c r="E48" s="153" t="s">
        <v>515</v>
      </c>
      <c r="F48" s="154">
        <v>32</v>
      </c>
      <c r="G48" s="260"/>
      <c r="H48" s="112" t="s">
        <v>659</v>
      </c>
      <c r="I48" s="111">
        <v>8</v>
      </c>
      <c r="J48" s="112" t="s">
        <v>659</v>
      </c>
      <c r="K48" s="113">
        <v>8</v>
      </c>
      <c r="L48" s="193" t="s">
        <v>1542</v>
      </c>
      <c r="M48" s="171">
        <v>90</v>
      </c>
      <c r="N48" s="181"/>
    </row>
    <row r="49" spans="1:15" ht="302.25" customHeight="1" x14ac:dyDescent="0.25">
      <c r="A49" s="468"/>
      <c r="B49" s="163" t="s">
        <v>220</v>
      </c>
      <c r="C49" s="108" t="s">
        <v>270</v>
      </c>
      <c r="D49" s="108" t="s">
        <v>13</v>
      </c>
      <c r="E49" s="110" t="s">
        <v>1054</v>
      </c>
      <c r="F49" s="111">
        <v>12</v>
      </c>
      <c r="G49" s="111" t="s">
        <v>576</v>
      </c>
      <c r="H49" s="111" t="s">
        <v>577</v>
      </c>
      <c r="I49" s="111">
        <v>3</v>
      </c>
      <c r="J49" s="111" t="s">
        <v>578</v>
      </c>
      <c r="K49" s="113">
        <v>3</v>
      </c>
      <c r="L49" s="193" t="s">
        <v>1622</v>
      </c>
      <c r="M49" s="171">
        <v>100</v>
      </c>
      <c r="N49" s="181"/>
    </row>
    <row r="50" spans="1:15" ht="279.75" customHeight="1" x14ac:dyDescent="0.25">
      <c r="A50" s="468"/>
      <c r="B50" s="163" t="s">
        <v>222</v>
      </c>
      <c r="C50" s="108" t="s">
        <v>271</v>
      </c>
      <c r="D50" s="108" t="s">
        <v>13</v>
      </c>
      <c r="E50" s="110" t="s">
        <v>585</v>
      </c>
      <c r="F50" s="111">
        <v>40</v>
      </c>
      <c r="G50" s="111" t="s">
        <v>576</v>
      </c>
      <c r="H50" s="111" t="s">
        <v>577</v>
      </c>
      <c r="I50" s="111">
        <v>10</v>
      </c>
      <c r="J50" s="111" t="s">
        <v>578</v>
      </c>
      <c r="K50" s="111">
        <v>10</v>
      </c>
      <c r="L50" s="261" t="s">
        <v>1270</v>
      </c>
      <c r="M50" s="171">
        <v>90</v>
      </c>
      <c r="N50" s="181"/>
    </row>
    <row r="51" spans="1:15" ht="147.75" customHeight="1" x14ac:dyDescent="0.25">
      <c r="A51" s="469"/>
      <c r="B51" s="163" t="s">
        <v>223</v>
      </c>
      <c r="C51" s="108" t="s">
        <v>41</v>
      </c>
      <c r="D51" s="108" t="s">
        <v>13</v>
      </c>
      <c r="E51" s="110" t="s">
        <v>579</v>
      </c>
      <c r="F51" s="122">
        <v>150</v>
      </c>
      <c r="G51" s="153" t="s">
        <v>660</v>
      </c>
      <c r="H51" s="153" t="s">
        <v>1055</v>
      </c>
      <c r="I51" s="154"/>
      <c r="J51" s="153" t="s">
        <v>1056</v>
      </c>
      <c r="K51" s="129">
        <v>50</v>
      </c>
      <c r="L51" s="149" t="s">
        <v>1543</v>
      </c>
      <c r="M51" s="171">
        <v>70</v>
      </c>
      <c r="N51" s="181"/>
    </row>
    <row r="52" spans="1:15" ht="358.5" customHeight="1" x14ac:dyDescent="0.25">
      <c r="A52" s="467" t="s">
        <v>551</v>
      </c>
      <c r="B52" s="262" t="s">
        <v>154</v>
      </c>
      <c r="C52" s="108" t="s">
        <v>272</v>
      </c>
      <c r="D52" s="108" t="s">
        <v>13</v>
      </c>
      <c r="E52" s="110" t="s">
        <v>27</v>
      </c>
      <c r="F52" s="122"/>
      <c r="G52" s="263">
        <v>0.94</v>
      </c>
      <c r="H52" s="264" t="s">
        <v>684</v>
      </c>
      <c r="I52" s="122"/>
      <c r="J52" s="265" t="s">
        <v>685</v>
      </c>
      <c r="K52" s="126"/>
      <c r="L52" s="197" t="s">
        <v>1623</v>
      </c>
      <c r="M52" s="171">
        <v>90</v>
      </c>
      <c r="N52" s="181"/>
    </row>
    <row r="53" spans="1:15" ht="386.25" customHeight="1" x14ac:dyDescent="0.25">
      <c r="A53" s="468"/>
      <c r="B53" s="262" t="s">
        <v>155</v>
      </c>
      <c r="C53" s="108" t="s">
        <v>1271</v>
      </c>
      <c r="D53" s="153" t="s">
        <v>13</v>
      </c>
      <c r="E53" s="110" t="s">
        <v>585</v>
      </c>
      <c r="F53" s="154">
        <v>20</v>
      </c>
      <c r="G53" s="153" t="s">
        <v>661</v>
      </c>
      <c r="H53" s="227">
        <v>0.45</v>
      </c>
      <c r="I53" s="154">
        <v>5</v>
      </c>
      <c r="J53" s="263">
        <v>0.5</v>
      </c>
      <c r="K53" s="129">
        <v>5</v>
      </c>
      <c r="L53" s="149" t="s">
        <v>1486</v>
      </c>
      <c r="M53" s="266" t="s">
        <v>1385</v>
      </c>
      <c r="N53" s="181"/>
    </row>
    <row r="54" spans="1:15" ht="228.75" customHeight="1" x14ac:dyDescent="0.25">
      <c r="A54" s="469"/>
      <c r="B54" s="262" t="s">
        <v>220</v>
      </c>
      <c r="C54" s="108" t="s">
        <v>273</v>
      </c>
      <c r="D54" s="108" t="s">
        <v>13</v>
      </c>
      <c r="E54" s="110" t="s">
        <v>585</v>
      </c>
      <c r="F54" s="154">
        <v>4</v>
      </c>
      <c r="G54" s="122">
        <v>0</v>
      </c>
      <c r="H54" s="267" t="s">
        <v>662</v>
      </c>
      <c r="I54" s="154">
        <v>1</v>
      </c>
      <c r="J54" s="267" t="s">
        <v>663</v>
      </c>
      <c r="K54" s="129">
        <v>1</v>
      </c>
      <c r="L54" s="193" t="s">
        <v>1272</v>
      </c>
      <c r="M54" s="266">
        <v>100</v>
      </c>
      <c r="N54" s="181"/>
    </row>
    <row r="55" spans="1:15" ht="247.5" customHeight="1" x14ac:dyDescent="0.25">
      <c r="A55" s="164" t="s">
        <v>274</v>
      </c>
      <c r="B55" s="268" t="s">
        <v>154</v>
      </c>
      <c r="C55" s="108" t="s">
        <v>735</v>
      </c>
      <c r="D55" s="153" t="s">
        <v>13</v>
      </c>
      <c r="E55" s="153" t="s">
        <v>164</v>
      </c>
      <c r="F55" s="154">
        <v>300</v>
      </c>
      <c r="G55" s="267" t="s">
        <v>580</v>
      </c>
      <c r="H55" s="153" t="s">
        <v>664</v>
      </c>
      <c r="I55" s="154">
        <v>75</v>
      </c>
      <c r="J55" s="153" t="s">
        <v>665</v>
      </c>
      <c r="K55" s="129">
        <v>75</v>
      </c>
      <c r="L55" s="193" t="s">
        <v>1426</v>
      </c>
      <c r="M55" s="171">
        <v>100</v>
      </c>
      <c r="N55" s="181"/>
      <c r="O55" s="107"/>
    </row>
    <row r="56" spans="1:15" ht="130.5" customHeight="1" x14ac:dyDescent="0.25">
      <c r="A56" s="467" t="s">
        <v>275</v>
      </c>
      <c r="B56" s="269" t="s">
        <v>154</v>
      </c>
      <c r="C56" s="146" t="s">
        <v>276</v>
      </c>
      <c r="D56" s="153" t="s">
        <v>13</v>
      </c>
      <c r="E56" s="153" t="s">
        <v>1057</v>
      </c>
      <c r="F56" s="154">
        <v>200</v>
      </c>
      <c r="G56" s="267" t="s">
        <v>581</v>
      </c>
      <c r="H56" s="244" t="s">
        <v>667</v>
      </c>
      <c r="I56" s="154">
        <v>50</v>
      </c>
      <c r="J56" s="244" t="s">
        <v>667</v>
      </c>
      <c r="K56" s="129">
        <v>50</v>
      </c>
      <c r="L56" s="193" t="s">
        <v>1273</v>
      </c>
      <c r="M56" s="171">
        <v>100</v>
      </c>
      <c r="N56" s="181">
        <v>1</v>
      </c>
    </row>
    <row r="57" spans="1:15" ht="123.75" customHeight="1" x14ac:dyDescent="0.25">
      <c r="A57" s="468"/>
      <c r="B57" s="269" t="s">
        <v>155</v>
      </c>
      <c r="C57" s="146" t="s">
        <v>47</v>
      </c>
      <c r="D57" s="153" t="s">
        <v>13</v>
      </c>
      <c r="E57" s="153" t="s">
        <v>164</v>
      </c>
      <c r="F57" s="111">
        <v>300</v>
      </c>
      <c r="G57" s="108" t="s">
        <v>1058</v>
      </c>
      <c r="H57" s="108" t="s">
        <v>1059</v>
      </c>
      <c r="I57" s="111"/>
      <c r="J57" s="108" t="s">
        <v>582</v>
      </c>
      <c r="K57" s="113">
        <v>100</v>
      </c>
      <c r="L57" s="193" t="s">
        <v>1274</v>
      </c>
      <c r="M57" s="171">
        <v>90</v>
      </c>
      <c r="N57" s="181"/>
    </row>
    <row r="58" spans="1:15" ht="198.75" customHeight="1" x14ac:dyDescent="0.25">
      <c r="A58" s="469"/>
      <c r="B58" s="269" t="s">
        <v>220</v>
      </c>
      <c r="C58" s="146" t="s">
        <v>736</v>
      </c>
      <c r="D58" s="153" t="s">
        <v>13</v>
      </c>
      <c r="E58" s="153" t="s">
        <v>164</v>
      </c>
      <c r="F58" s="111">
        <v>142</v>
      </c>
      <c r="G58" s="108" t="s">
        <v>583</v>
      </c>
      <c r="H58" s="108" t="s">
        <v>666</v>
      </c>
      <c r="I58" s="111">
        <v>28</v>
      </c>
      <c r="J58" s="108" t="s">
        <v>666</v>
      </c>
      <c r="K58" s="113">
        <v>38</v>
      </c>
      <c r="L58" s="193" t="s">
        <v>1544</v>
      </c>
      <c r="M58" s="171">
        <v>70</v>
      </c>
      <c r="N58" s="181"/>
    </row>
    <row r="59" spans="1:15" ht="193.5" customHeight="1" x14ac:dyDescent="0.25">
      <c r="A59" s="467" t="s">
        <v>277</v>
      </c>
      <c r="B59" s="269" t="s">
        <v>154</v>
      </c>
      <c r="C59" s="146" t="s">
        <v>1060</v>
      </c>
      <c r="D59" s="153" t="s">
        <v>13</v>
      </c>
      <c r="E59" s="153" t="s">
        <v>515</v>
      </c>
      <c r="F59" s="109"/>
      <c r="G59" s="135"/>
      <c r="H59" s="109" t="s">
        <v>671</v>
      </c>
      <c r="I59" s="109"/>
      <c r="J59" s="109" t="s">
        <v>672</v>
      </c>
      <c r="K59" s="115"/>
      <c r="L59" s="193" t="s">
        <v>1545</v>
      </c>
      <c r="M59" s="171">
        <v>100</v>
      </c>
      <c r="N59" s="181"/>
    </row>
    <row r="60" spans="1:15" ht="135" customHeight="1" x14ac:dyDescent="0.25">
      <c r="A60" s="468"/>
      <c r="B60" s="269" t="s">
        <v>155</v>
      </c>
      <c r="C60" s="146" t="s">
        <v>737</v>
      </c>
      <c r="D60" s="153" t="s">
        <v>13</v>
      </c>
      <c r="E60" s="153"/>
      <c r="F60" s="109"/>
      <c r="G60" s="135"/>
      <c r="H60" s="109" t="s">
        <v>669</v>
      </c>
      <c r="I60" s="109"/>
      <c r="J60" s="109" t="s">
        <v>669</v>
      </c>
      <c r="K60" s="115"/>
      <c r="L60" s="149" t="s">
        <v>1546</v>
      </c>
      <c r="M60" s="171">
        <v>100</v>
      </c>
      <c r="N60" s="270"/>
    </row>
    <row r="61" spans="1:15" ht="103.5" customHeight="1" x14ac:dyDescent="0.25">
      <c r="A61" s="469"/>
      <c r="B61" s="269" t="s">
        <v>220</v>
      </c>
      <c r="C61" s="146" t="s">
        <v>278</v>
      </c>
      <c r="D61" s="153" t="s">
        <v>13</v>
      </c>
      <c r="E61" s="153" t="s">
        <v>27</v>
      </c>
      <c r="F61" s="109"/>
      <c r="G61" s="135"/>
      <c r="H61" s="109" t="s">
        <v>670</v>
      </c>
      <c r="I61" s="109"/>
      <c r="J61" s="109" t="s">
        <v>670</v>
      </c>
      <c r="K61" s="109"/>
      <c r="L61" s="217" t="s">
        <v>1275</v>
      </c>
      <c r="M61" s="171">
        <v>100</v>
      </c>
      <c r="N61" s="181"/>
    </row>
    <row r="62" spans="1:15" ht="239.25" customHeight="1" x14ac:dyDescent="0.25">
      <c r="A62" s="164" t="s">
        <v>575</v>
      </c>
      <c r="B62" s="269" t="s">
        <v>154</v>
      </c>
      <c r="C62" s="146" t="s">
        <v>279</v>
      </c>
      <c r="D62" s="153" t="s">
        <v>173</v>
      </c>
      <c r="E62" s="153" t="s">
        <v>584</v>
      </c>
      <c r="F62" s="109"/>
      <c r="G62" s="135"/>
      <c r="H62" s="109" t="s">
        <v>1239</v>
      </c>
      <c r="I62" s="109"/>
      <c r="J62" s="109" t="s">
        <v>673</v>
      </c>
      <c r="K62" s="115"/>
      <c r="L62" s="193" t="s">
        <v>1547</v>
      </c>
      <c r="M62" s="171">
        <v>90</v>
      </c>
      <c r="N62" s="181"/>
    </row>
    <row r="63" spans="1:15" ht="97.5" customHeight="1" x14ac:dyDescent="0.25">
      <c r="A63" s="467" t="s">
        <v>280</v>
      </c>
      <c r="B63" s="269" t="s">
        <v>154</v>
      </c>
      <c r="C63" s="146" t="s">
        <v>281</v>
      </c>
      <c r="D63" s="153" t="s">
        <v>13</v>
      </c>
      <c r="E63" s="153" t="s">
        <v>27</v>
      </c>
      <c r="F63" s="111">
        <v>95</v>
      </c>
      <c r="G63" s="108" t="s">
        <v>1061</v>
      </c>
      <c r="H63" s="108" t="s">
        <v>674</v>
      </c>
      <c r="I63" s="111">
        <v>20</v>
      </c>
      <c r="J63" s="108" t="s">
        <v>674</v>
      </c>
      <c r="K63" s="113">
        <v>25</v>
      </c>
      <c r="L63" s="149" t="s">
        <v>1483</v>
      </c>
      <c r="M63" s="143">
        <v>100</v>
      </c>
      <c r="N63" s="181"/>
    </row>
    <row r="64" spans="1:15" ht="216" customHeight="1" x14ac:dyDescent="0.25">
      <c r="A64" s="468"/>
      <c r="B64" s="269" t="s">
        <v>155</v>
      </c>
      <c r="C64" s="146" t="s">
        <v>738</v>
      </c>
      <c r="D64" s="153" t="s">
        <v>200</v>
      </c>
      <c r="E64" s="153" t="s">
        <v>164</v>
      </c>
      <c r="F64" s="111">
        <v>15</v>
      </c>
      <c r="G64" s="108" t="s">
        <v>1062</v>
      </c>
      <c r="H64" s="108"/>
      <c r="I64" s="108"/>
      <c r="J64" s="108" t="s">
        <v>675</v>
      </c>
      <c r="K64" s="113">
        <v>5</v>
      </c>
      <c r="L64" s="149" t="s">
        <v>1276</v>
      </c>
      <c r="M64" s="143">
        <v>100</v>
      </c>
      <c r="N64" s="181"/>
    </row>
    <row r="65" spans="1:14" ht="369" customHeight="1" x14ac:dyDescent="0.25">
      <c r="A65" s="468"/>
      <c r="B65" s="269" t="s">
        <v>220</v>
      </c>
      <c r="C65" s="146" t="s">
        <v>282</v>
      </c>
      <c r="D65" s="153" t="s">
        <v>13</v>
      </c>
      <c r="E65" s="153" t="s">
        <v>1063</v>
      </c>
      <c r="F65" s="109">
        <v>20</v>
      </c>
      <c r="G65" s="135" t="s">
        <v>1064</v>
      </c>
      <c r="H65" s="109" t="s">
        <v>676</v>
      </c>
      <c r="I65" s="109">
        <v>5</v>
      </c>
      <c r="J65" s="109" t="s">
        <v>676</v>
      </c>
      <c r="K65" s="115">
        <v>5</v>
      </c>
      <c r="L65" s="149" t="s">
        <v>1484</v>
      </c>
      <c r="M65" s="143">
        <v>100</v>
      </c>
      <c r="N65" s="181">
        <v>1</v>
      </c>
    </row>
    <row r="66" spans="1:14" ht="144.75" customHeight="1" x14ac:dyDescent="0.25">
      <c r="A66" s="469"/>
      <c r="B66" s="269" t="s">
        <v>222</v>
      </c>
      <c r="C66" s="146" t="s">
        <v>546</v>
      </c>
      <c r="D66" s="153" t="s">
        <v>13</v>
      </c>
      <c r="E66" s="153" t="s">
        <v>585</v>
      </c>
      <c r="F66" s="109">
        <v>57</v>
      </c>
      <c r="G66" s="135" t="s">
        <v>1065</v>
      </c>
      <c r="H66" s="109" t="s">
        <v>677</v>
      </c>
      <c r="I66" s="109">
        <v>42</v>
      </c>
      <c r="J66" s="109" t="s">
        <v>677</v>
      </c>
      <c r="K66" s="115">
        <v>5</v>
      </c>
      <c r="L66" s="193" t="s">
        <v>1548</v>
      </c>
      <c r="M66" s="143">
        <v>70</v>
      </c>
      <c r="N66" s="181"/>
    </row>
    <row r="67" spans="1:14" ht="98.25" customHeight="1" x14ac:dyDescent="0.25">
      <c r="A67" s="467" t="s">
        <v>283</v>
      </c>
      <c r="B67" s="269" t="s">
        <v>154</v>
      </c>
      <c r="C67" s="146" t="s">
        <v>285</v>
      </c>
      <c r="D67" s="153" t="s">
        <v>13</v>
      </c>
      <c r="E67" s="153" t="s">
        <v>27</v>
      </c>
      <c r="F67" s="109"/>
      <c r="G67" s="135" t="s">
        <v>678</v>
      </c>
      <c r="H67" s="109" t="s">
        <v>954</v>
      </c>
      <c r="I67" s="109"/>
      <c r="J67" s="109" t="s">
        <v>679</v>
      </c>
      <c r="K67" s="115"/>
      <c r="L67" s="194" t="s">
        <v>1277</v>
      </c>
      <c r="M67" s="266">
        <v>50</v>
      </c>
      <c r="N67" s="181"/>
    </row>
    <row r="68" spans="1:14" ht="204.75" customHeight="1" x14ac:dyDescent="0.25">
      <c r="A68" s="468"/>
      <c r="B68" s="269" t="s">
        <v>155</v>
      </c>
      <c r="C68" s="146" t="s">
        <v>286</v>
      </c>
      <c r="D68" s="153" t="s">
        <v>13</v>
      </c>
      <c r="E68" s="153" t="s">
        <v>586</v>
      </c>
      <c r="F68" s="109"/>
      <c r="G68" s="135"/>
      <c r="H68" s="109" t="s">
        <v>1066</v>
      </c>
      <c r="I68" s="109"/>
      <c r="J68" s="109" t="s">
        <v>680</v>
      </c>
      <c r="K68" s="115"/>
      <c r="L68" s="193" t="s">
        <v>1549</v>
      </c>
      <c r="M68" s="266">
        <v>100</v>
      </c>
      <c r="N68" s="181"/>
    </row>
    <row r="69" spans="1:14" ht="312.75" customHeight="1" x14ac:dyDescent="0.25">
      <c r="A69" s="468"/>
      <c r="B69" s="269" t="s">
        <v>220</v>
      </c>
      <c r="C69" s="146" t="s">
        <v>287</v>
      </c>
      <c r="D69" s="108" t="s">
        <v>13</v>
      </c>
      <c r="E69" s="110" t="s">
        <v>515</v>
      </c>
      <c r="F69" s="111">
        <v>40</v>
      </c>
      <c r="G69" s="108">
        <v>0</v>
      </c>
      <c r="H69" s="153" t="s">
        <v>587</v>
      </c>
      <c r="I69" s="154">
        <v>10</v>
      </c>
      <c r="J69" s="153" t="s">
        <v>587</v>
      </c>
      <c r="K69" s="129">
        <v>10</v>
      </c>
      <c r="L69" s="193" t="s">
        <v>1550</v>
      </c>
      <c r="M69" s="171">
        <v>100</v>
      </c>
      <c r="N69" s="181"/>
    </row>
    <row r="70" spans="1:14" ht="200.25" customHeight="1" x14ac:dyDescent="0.25">
      <c r="A70" s="468"/>
      <c r="B70" s="269" t="s">
        <v>222</v>
      </c>
      <c r="C70" s="146" t="s">
        <v>288</v>
      </c>
      <c r="D70" s="153" t="s">
        <v>13</v>
      </c>
      <c r="E70" s="153" t="s">
        <v>164</v>
      </c>
      <c r="F70" s="109">
        <v>160</v>
      </c>
      <c r="G70" s="135" t="s">
        <v>588</v>
      </c>
      <c r="H70" s="109" t="s">
        <v>681</v>
      </c>
      <c r="I70" s="109">
        <v>40</v>
      </c>
      <c r="J70" s="109" t="s">
        <v>681</v>
      </c>
      <c r="K70" s="115">
        <v>40</v>
      </c>
      <c r="L70" s="193" t="s">
        <v>1485</v>
      </c>
      <c r="M70" s="266">
        <v>90</v>
      </c>
      <c r="N70" s="243"/>
    </row>
    <row r="71" spans="1:14" ht="288.75" customHeight="1" x14ac:dyDescent="0.25">
      <c r="A71" s="468"/>
      <c r="B71" s="269" t="s">
        <v>223</v>
      </c>
      <c r="C71" s="146" t="s">
        <v>289</v>
      </c>
      <c r="D71" s="153" t="s">
        <v>13</v>
      </c>
      <c r="E71" s="153" t="s">
        <v>1067</v>
      </c>
      <c r="F71" s="109">
        <v>20</v>
      </c>
      <c r="G71" s="135"/>
      <c r="H71" s="109" t="s">
        <v>682</v>
      </c>
      <c r="I71" s="109">
        <v>5</v>
      </c>
      <c r="J71" s="109" t="s">
        <v>682</v>
      </c>
      <c r="K71" s="115">
        <v>5</v>
      </c>
      <c r="L71" s="193" t="s">
        <v>1581</v>
      </c>
      <c r="M71" s="171">
        <v>90</v>
      </c>
      <c r="N71" s="181">
        <v>0.5</v>
      </c>
    </row>
    <row r="72" spans="1:14" ht="147" customHeight="1" x14ac:dyDescent="0.25">
      <c r="A72" s="469"/>
      <c r="B72" s="269" t="s">
        <v>284</v>
      </c>
      <c r="C72" s="146" t="s">
        <v>290</v>
      </c>
      <c r="D72" s="108" t="s">
        <v>13</v>
      </c>
      <c r="E72" s="110" t="s">
        <v>153</v>
      </c>
      <c r="F72" s="109">
        <v>8</v>
      </c>
      <c r="G72" s="109" t="s">
        <v>589</v>
      </c>
      <c r="H72" s="108" t="s">
        <v>683</v>
      </c>
      <c r="I72" s="111">
        <v>2</v>
      </c>
      <c r="J72" s="108" t="s">
        <v>683</v>
      </c>
      <c r="K72" s="113">
        <v>2</v>
      </c>
      <c r="L72" s="193" t="s">
        <v>1555</v>
      </c>
      <c r="M72" s="171">
        <v>90</v>
      </c>
      <c r="N72" s="181"/>
    </row>
    <row r="73" spans="1:14" ht="21.75" customHeight="1" x14ac:dyDescent="0.25">
      <c r="A73" s="271"/>
      <c r="B73" s="272"/>
      <c r="C73" s="271"/>
      <c r="D73" s="158"/>
      <c r="E73" s="231"/>
      <c r="F73" s="162"/>
      <c r="G73" s="162"/>
      <c r="H73" s="158"/>
      <c r="I73" s="273"/>
      <c r="J73" s="158"/>
      <c r="K73" s="273"/>
      <c r="L73" s="438" t="s">
        <v>1583</v>
      </c>
      <c r="M73" s="274">
        <f>SUM(M47:M72)/26</f>
        <v>87.307692307692307</v>
      </c>
      <c r="N73" s="181"/>
    </row>
    <row r="74" spans="1:14" ht="64.5" customHeight="1" x14ac:dyDescent="0.25">
      <c r="A74" s="488" t="s">
        <v>1416</v>
      </c>
      <c r="B74" s="489"/>
      <c r="C74" s="489"/>
      <c r="D74" s="489"/>
      <c r="E74" s="489"/>
      <c r="F74" s="489"/>
      <c r="G74" s="489"/>
      <c r="H74" s="489"/>
      <c r="I74" s="489"/>
      <c r="J74" s="489"/>
      <c r="K74" s="489"/>
      <c r="L74" s="489"/>
      <c r="M74" s="490"/>
      <c r="N74" s="181"/>
    </row>
    <row r="75" spans="1:14" ht="134.25" customHeight="1" x14ac:dyDescent="0.25">
      <c r="A75" s="470" t="s">
        <v>291</v>
      </c>
      <c r="B75" s="153">
        <v>1</v>
      </c>
      <c r="C75" s="153" t="s">
        <v>292</v>
      </c>
      <c r="D75" s="118" t="s">
        <v>13</v>
      </c>
      <c r="E75" s="118" t="s">
        <v>1195</v>
      </c>
      <c r="F75" s="275">
        <v>17</v>
      </c>
      <c r="G75" s="116" t="s">
        <v>143</v>
      </c>
      <c r="H75" s="276" t="s">
        <v>688</v>
      </c>
      <c r="I75" s="116">
        <v>1.5</v>
      </c>
      <c r="J75" s="276" t="s">
        <v>590</v>
      </c>
      <c r="K75" s="277">
        <v>4.5</v>
      </c>
      <c r="L75" s="195" t="s">
        <v>1437</v>
      </c>
      <c r="M75" s="173">
        <v>70</v>
      </c>
      <c r="N75" s="181"/>
    </row>
    <row r="76" spans="1:14" ht="165" customHeight="1" x14ac:dyDescent="0.25">
      <c r="A76" s="471"/>
      <c r="B76" s="153">
        <f>+B75+1</f>
        <v>2</v>
      </c>
      <c r="C76" s="108" t="s">
        <v>293</v>
      </c>
      <c r="D76" s="118" t="s">
        <v>13</v>
      </c>
      <c r="E76" s="118" t="s">
        <v>1195</v>
      </c>
      <c r="F76" s="278" t="s">
        <v>1242</v>
      </c>
      <c r="G76" s="116"/>
      <c r="H76" s="276" t="s">
        <v>591</v>
      </c>
      <c r="I76" s="278" t="s">
        <v>1241</v>
      </c>
      <c r="J76" s="276" t="s">
        <v>591</v>
      </c>
      <c r="K76" s="278" t="s">
        <v>1240</v>
      </c>
      <c r="L76" s="279" t="s">
        <v>1279</v>
      </c>
      <c r="M76" s="173">
        <v>100</v>
      </c>
      <c r="N76" s="181"/>
    </row>
    <row r="77" spans="1:14" ht="124.5" customHeight="1" x14ac:dyDescent="0.25">
      <c r="A77" s="496"/>
      <c r="B77" s="153">
        <v>3</v>
      </c>
      <c r="C77" s="108" t="s">
        <v>1194</v>
      </c>
      <c r="D77" s="108" t="s">
        <v>158</v>
      </c>
      <c r="E77" s="240" t="s">
        <v>586</v>
      </c>
      <c r="F77" s="109">
        <v>240</v>
      </c>
      <c r="G77" s="109" t="s">
        <v>592</v>
      </c>
      <c r="H77" s="109" t="s">
        <v>686</v>
      </c>
      <c r="I77" s="109">
        <v>240</v>
      </c>
      <c r="J77" s="109" t="s">
        <v>687</v>
      </c>
      <c r="K77" s="280"/>
      <c r="L77" s="198" t="s">
        <v>1280</v>
      </c>
      <c r="M77" s="173">
        <v>100</v>
      </c>
      <c r="N77" s="181"/>
    </row>
    <row r="78" spans="1:14" ht="187.5" customHeight="1" x14ac:dyDescent="0.25">
      <c r="A78" s="144" t="s">
        <v>294</v>
      </c>
      <c r="B78" s="153">
        <v>1</v>
      </c>
      <c r="C78" s="108" t="s">
        <v>295</v>
      </c>
      <c r="D78" s="118" t="s">
        <v>13</v>
      </c>
      <c r="E78" s="118" t="s">
        <v>1195</v>
      </c>
      <c r="F78" s="275">
        <v>355.1</v>
      </c>
      <c r="G78" s="117" t="s">
        <v>143</v>
      </c>
      <c r="H78" s="276" t="s">
        <v>689</v>
      </c>
      <c r="I78" s="281">
        <v>69.2</v>
      </c>
      <c r="J78" s="276" t="s">
        <v>690</v>
      </c>
      <c r="K78" s="282">
        <v>72.400000000000006</v>
      </c>
      <c r="L78" s="283" t="s">
        <v>1438</v>
      </c>
      <c r="M78" s="173">
        <v>100</v>
      </c>
      <c r="N78" s="181"/>
    </row>
    <row r="79" spans="1:14" ht="70.5" customHeight="1" x14ac:dyDescent="0.25">
      <c r="A79" s="466" t="s">
        <v>296</v>
      </c>
      <c r="B79" s="153">
        <v>1</v>
      </c>
      <c r="C79" s="108" t="s">
        <v>297</v>
      </c>
      <c r="D79" s="108" t="s">
        <v>13</v>
      </c>
      <c r="E79" s="240" t="s">
        <v>593</v>
      </c>
      <c r="F79" s="109">
        <v>1600</v>
      </c>
      <c r="G79" s="109"/>
      <c r="H79" s="109" t="s">
        <v>691</v>
      </c>
      <c r="I79" s="109">
        <v>400</v>
      </c>
      <c r="J79" s="109" t="s">
        <v>692</v>
      </c>
      <c r="K79" s="115">
        <v>400</v>
      </c>
      <c r="L79" s="198" t="s">
        <v>1281</v>
      </c>
      <c r="M79" s="173">
        <v>100</v>
      </c>
      <c r="N79" s="181"/>
    </row>
    <row r="80" spans="1:14" ht="116.25" customHeight="1" x14ac:dyDescent="0.25">
      <c r="A80" s="466"/>
      <c r="B80" s="153">
        <v>2</v>
      </c>
      <c r="C80" s="108" t="s">
        <v>298</v>
      </c>
      <c r="D80" s="284" t="s">
        <v>13</v>
      </c>
      <c r="E80" s="240" t="s">
        <v>593</v>
      </c>
      <c r="F80" s="109">
        <v>800</v>
      </c>
      <c r="G80" s="109"/>
      <c r="H80" s="109" t="s">
        <v>693</v>
      </c>
      <c r="I80" s="109">
        <v>200</v>
      </c>
      <c r="J80" s="109" t="s">
        <v>693</v>
      </c>
      <c r="K80" s="115">
        <v>200</v>
      </c>
      <c r="L80" s="198" t="s">
        <v>1439</v>
      </c>
      <c r="M80" s="173">
        <v>100</v>
      </c>
      <c r="N80" s="181"/>
    </row>
    <row r="81" spans="1:70" ht="101.25" customHeight="1" x14ac:dyDescent="0.25">
      <c r="A81" s="466"/>
      <c r="B81" s="153">
        <v>3</v>
      </c>
      <c r="C81" s="108" t="s">
        <v>299</v>
      </c>
      <c r="D81" s="284" t="s">
        <v>594</v>
      </c>
      <c r="E81" s="240" t="s">
        <v>593</v>
      </c>
      <c r="F81" s="109">
        <v>320</v>
      </c>
      <c r="G81" s="109"/>
      <c r="H81" s="109" t="s">
        <v>694</v>
      </c>
      <c r="I81" s="109">
        <v>80</v>
      </c>
      <c r="J81" s="109" t="s">
        <v>694</v>
      </c>
      <c r="K81" s="109">
        <v>80</v>
      </c>
      <c r="L81" s="279" t="s">
        <v>1440</v>
      </c>
      <c r="M81" s="173">
        <v>90</v>
      </c>
      <c r="N81" s="181"/>
    </row>
    <row r="82" spans="1:70" ht="108.75" customHeight="1" x14ac:dyDescent="0.25">
      <c r="A82" s="471" t="s">
        <v>300</v>
      </c>
      <c r="B82" s="285">
        <v>1</v>
      </c>
      <c r="C82" s="286" t="s">
        <v>1282</v>
      </c>
      <c r="D82" s="108" t="s">
        <v>13</v>
      </c>
      <c r="E82" s="144" t="s">
        <v>593</v>
      </c>
      <c r="F82" s="144" t="s">
        <v>595</v>
      </c>
      <c r="G82" s="144"/>
      <c r="H82" s="144" t="s">
        <v>695</v>
      </c>
      <c r="I82" s="121">
        <v>5</v>
      </c>
      <c r="J82" s="144" t="s">
        <v>695</v>
      </c>
      <c r="K82" s="155">
        <v>5</v>
      </c>
      <c r="L82" s="199" t="s">
        <v>1283</v>
      </c>
      <c r="M82" s="173">
        <v>90</v>
      </c>
      <c r="N82" s="181"/>
    </row>
    <row r="83" spans="1:70" ht="90.75" customHeight="1" x14ac:dyDescent="0.25">
      <c r="A83" s="471"/>
      <c r="B83" s="245">
        <f>+B82+1</f>
        <v>2</v>
      </c>
      <c r="C83" s="144" t="s">
        <v>301</v>
      </c>
      <c r="D83" s="144" t="s">
        <v>13</v>
      </c>
      <c r="E83" s="144" t="s">
        <v>515</v>
      </c>
      <c r="F83" s="144"/>
      <c r="G83" s="144"/>
      <c r="H83" s="144" t="s">
        <v>696</v>
      </c>
      <c r="I83" s="144"/>
      <c r="J83" s="144" t="s">
        <v>696</v>
      </c>
      <c r="K83" s="125"/>
      <c r="L83" s="287" t="s">
        <v>1441</v>
      </c>
      <c r="M83" s="173">
        <v>100</v>
      </c>
      <c r="N83" s="243"/>
    </row>
    <row r="84" spans="1:70" ht="193.5" customHeight="1" x14ac:dyDescent="0.25">
      <c r="A84" s="470" t="s">
        <v>739</v>
      </c>
      <c r="B84" s="239">
        <v>1</v>
      </c>
      <c r="C84" s="144" t="s">
        <v>697</v>
      </c>
      <c r="D84" s="144" t="s">
        <v>13</v>
      </c>
      <c r="E84" s="118" t="s">
        <v>593</v>
      </c>
      <c r="F84" s="118" t="s">
        <v>597</v>
      </c>
      <c r="G84" s="118"/>
      <c r="H84" s="118" t="s">
        <v>598</v>
      </c>
      <c r="I84" s="242">
        <v>100</v>
      </c>
      <c r="J84" s="118" t="s">
        <v>598</v>
      </c>
      <c r="K84" s="288">
        <v>100</v>
      </c>
      <c r="L84" s="198" t="s">
        <v>1442</v>
      </c>
      <c r="M84" s="173">
        <v>100</v>
      </c>
      <c r="N84" s="181"/>
    </row>
    <row r="85" spans="1:70" ht="136.5" customHeight="1" x14ac:dyDescent="0.25">
      <c r="A85" s="496"/>
      <c r="B85" s="239">
        <v>2</v>
      </c>
      <c r="C85" s="144" t="s">
        <v>302</v>
      </c>
      <c r="D85" s="118" t="s">
        <v>13</v>
      </c>
      <c r="E85" s="144" t="s">
        <v>515</v>
      </c>
      <c r="F85" s="118"/>
      <c r="G85" s="118"/>
      <c r="H85" s="118" t="s">
        <v>600</v>
      </c>
      <c r="I85" s="242"/>
      <c r="J85" s="118" t="s">
        <v>600</v>
      </c>
      <c r="K85" s="288"/>
      <c r="L85" s="198" t="s">
        <v>1284</v>
      </c>
      <c r="M85" s="173">
        <v>90</v>
      </c>
      <c r="N85" s="181"/>
    </row>
    <row r="86" spans="1:70" ht="129" customHeight="1" x14ac:dyDescent="0.25">
      <c r="A86" s="470" t="s">
        <v>303</v>
      </c>
      <c r="B86" s="239">
        <v>1</v>
      </c>
      <c r="C86" s="144" t="s">
        <v>304</v>
      </c>
      <c r="D86" s="144" t="s">
        <v>13</v>
      </c>
      <c r="E86" s="144" t="s">
        <v>593</v>
      </c>
      <c r="F86" s="121">
        <v>200</v>
      </c>
      <c r="G86" s="144"/>
      <c r="H86" s="144" t="s">
        <v>646</v>
      </c>
      <c r="I86" s="121">
        <v>50</v>
      </c>
      <c r="J86" s="144" t="s">
        <v>646</v>
      </c>
      <c r="K86" s="155">
        <v>50</v>
      </c>
      <c r="L86" s="198" t="s">
        <v>1443</v>
      </c>
      <c r="M86" s="173">
        <v>90</v>
      </c>
      <c r="N86" s="181"/>
    </row>
    <row r="87" spans="1:70" ht="120.75" customHeight="1" x14ac:dyDescent="0.25">
      <c r="A87" s="471"/>
      <c r="B87" s="239">
        <v>2</v>
      </c>
      <c r="C87" s="144" t="s">
        <v>305</v>
      </c>
      <c r="D87" s="144" t="s">
        <v>13</v>
      </c>
      <c r="E87" s="144" t="s">
        <v>593</v>
      </c>
      <c r="F87" s="121">
        <v>240</v>
      </c>
      <c r="G87" s="144"/>
      <c r="H87" s="144" t="s">
        <v>723</v>
      </c>
      <c r="I87" s="121">
        <v>60</v>
      </c>
      <c r="J87" s="144" t="s">
        <v>724</v>
      </c>
      <c r="K87" s="155">
        <v>60</v>
      </c>
      <c r="L87" s="198" t="s">
        <v>1444</v>
      </c>
      <c r="M87" s="173">
        <v>90</v>
      </c>
      <c r="N87" s="181"/>
    </row>
    <row r="88" spans="1:70" ht="86.25" customHeight="1" x14ac:dyDescent="0.25">
      <c r="A88" s="471"/>
      <c r="B88" s="239">
        <v>3</v>
      </c>
      <c r="C88" s="144" t="s">
        <v>544</v>
      </c>
      <c r="D88" s="118" t="s">
        <v>13</v>
      </c>
      <c r="E88" s="118" t="s">
        <v>593</v>
      </c>
      <c r="F88" s="118" t="s">
        <v>597</v>
      </c>
      <c r="G88" s="118"/>
      <c r="H88" s="118" t="s">
        <v>698</v>
      </c>
      <c r="I88" s="118" t="s">
        <v>599</v>
      </c>
      <c r="J88" s="118" t="s">
        <v>698</v>
      </c>
      <c r="K88" s="289" t="s">
        <v>599</v>
      </c>
      <c r="L88" s="290" t="s">
        <v>1445</v>
      </c>
      <c r="M88" s="173">
        <v>100</v>
      </c>
      <c r="N88" s="181"/>
    </row>
    <row r="89" spans="1:70" ht="75.75" customHeight="1" x14ac:dyDescent="0.25">
      <c r="A89" s="496"/>
      <c r="B89" s="239">
        <v>4</v>
      </c>
      <c r="C89" s="144" t="s">
        <v>725</v>
      </c>
      <c r="D89" s="144" t="s">
        <v>13</v>
      </c>
      <c r="E89" s="153" t="s">
        <v>593</v>
      </c>
      <c r="F89" s="121">
        <v>100</v>
      </c>
      <c r="G89" s="144"/>
      <c r="H89" s="144" t="s">
        <v>699</v>
      </c>
      <c r="I89" s="121">
        <v>25</v>
      </c>
      <c r="J89" s="144" t="s">
        <v>699</v>
      </c>
      <c r="K89" s="155">
        <v>25</v>
      </c>
      <c r="L89" s="202" t="s">
        <v>1285</v>
      </c>
      <c r="M89" s="173">
        <v>100</v>
      </c>
      <c r="N89" s="181"/>
    </row>
    <row r="90" spans="1:70" ht="119.25" customHeight="1" x14ac:dyDescent="0.25">
      <c r="A90" s="153" t="s">
        <v>306</v>
      </c>
      <c r="B90" s="239">
        <v>1</v>
      </c>
      <c r="C90" s="144" t="s">
        <v>307</v>
      </c>
      <c r="D90" s="118" t="s">
        <v>13</v>
      </c>
      <c r="E90" s="118" t="s">
        <v>593</v>
      </c>
      <c r="F90" s="118" t="s">
        <v>601</v>
      </c>
      <c r="G90" s="118"/>
      <c r="H90" s="118" t="s">
        <v>602</v>
      </c>
      <c r="I90" s="118" t="s">
        <v>595</v>
      </c>
      <c r="J90" s="118" t="s">
        <v>602</v>
      </c>
      <c r="K90" s="289" t="s">
        <v>595</v>
      </c>
      <c r="L90" s="149" t="s">
        <v>1446</v>
      </c>
      <c r="M90" s="173">
        <v>90</v>
      </c>
      <c r="N90" s="181"/>
    </row>
    <row r="91" spans="1:70" ht="132.75" customHeight="1" x14ac:dyDescent="0.25">
      <c r="A91" s="470" t="s">
        <v>740</v>
      </c>
      <c r="B91" s="239">
        <v>1</v>
      </c>
      <c r="C91" s="144" t="s">
        <v>308</v>
      </c>
      <c r="D91" s="119">
        <v>2021</v>
      </c>
      <c r="E91" s="119" t="s">
        <v>593</v>
      </c>
      <c r="F91" s="119" t="s">
        <v>595</v>
      </c>
      <c r="G91" s="119"/>
      <c r="H91" s="119" t="s">
        <v>701</v>
      </c>
      <c r="I91" s="119" t="s">
        <v>595</v>
      </c>
      <c r="J91" s="119" t="s">
        <v>700</v>
      </c>
      <c r="K91" s="291"/>
      <c r="L91" s="287" t="s">
        <v>1447</v>
      </c>
      <c r="M91" s="173">
        <v>100</v>
      </c>
      <c r="N91" s="181"/>
    </row>
    <row r="92" spans="1:70" ht="130.5" customHeight="1" x14ac:dyDescent="0.25">
      <c r="A92" s="471"/>
      <c r="B92" s="239">
        <v>2</v>
      </c>
      <c r="C92" s="144" t="s">
        <v>309</v>
      </c>
      <c r="D92" s="144" t="s">
        <v>13</v>
      </c>
      <c r="E92" s="144" t="s">
        <v>593</v>
      </c>
      <c r="F92" s="121">
        <v>200</v>
      </c>
      <c r="G92" s="144"/>
      <c r="H92" s="144" t="s">
        <v>726</v>
      </c>
      <c r="I92" s="121">
        <v>50</v>
      </c>
      <c r="J92" s="144" t="s">
        <v>726</v>
      </c>
      <c r="K92" s="125">
        <v>50</v>
      </c>
      <c r="L92" s="292" t="s">
        <v>1286</v>
      </c>
      <c r="M92" s="173">
        <v>100</v>
      </c>
      <c r="N92" s="181"/>
    </row>
    <row r="93" spans="1:70" ht="128.25" customHeight="1" x14ac:dyDescent="0.25">
      <c r="A93" s="496"/>
      <c r="B93" s="239">
        <v>3</v>
      </c>
      <c r="C93" s="144" t="s">
        <v>310</v>
      </c>
      <c r="D93" s="144" t="s">
        <v>13</v>
      </c>
      <c r="E93" s="144" t="s">
        <v>593</v>
      </c>
      <c r="F93" s="121">
        <v>80</v>
      </c>
      <c r="G93" s="144"/>
      <c r="H93" s="144" t="s">
        <v>727</v>
      </c>
      <c r="I93" s="121">
        <v>20</v>
      </c>
      <c r="J93" s="144" t="s">
        <v>727</v>
      </c>
      <c r="K93" s="155">
        <v>20</v>
      </c>
      <c r="L93" s="199" t="s">
        <v>1287</v>
      </c>
      <c r="M93" s="173">
        <v>100</v>
      </c>
      <c r="N93" s="181"/>
    </row>
    <row r="94" spans="1:70" s="83" customFormat="1" ht="112.5" customHeight="1" x14ac:dyDescent="0.25">
      <c r="A94" s="153" t="s">
        <v>862</v>
      </c>
      <c r="B94" s="239">
        <v>1</v>
      </c>
      <c r="C94" s="144" t="s">
        <v>741</v>
      </c>
      <c r="D94" s="144" t="s">
        <v>13</v>
      </c>
      <c r="E94" s="144" t="s">
        <v>593</v>
      </c>
      <c r="F94" s="121">
        <v>8</v>
      </c>
      <c r="G94" s="144"/>
      <c r="H94" s="144" t="s">
        <v>603</v>
      </c>
      <c r="I94" s="121">
        <v>2</v>
      </c>
      <c r="J94" s="144" t="s">
        <v>603</v>
      </c>
      <c r="K94" s="155">
        <v>2</v>
      </c>
      <c r="L94" s="198" t="s">
        <v>1288</v>
      </c>
      <c r="M94" s="173">
        <v>100</v>
      </c>
      <c r="N94" s="293"/>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c r="BL94" s="82"/>
      <c r="BM94" s="82"/>
      <c r="BN94" s="82"/>
      <c r="BO94" s="82"/>
      <c r="BP94" s="82"/>
      <c r="BQ94" s="82"/>
      <c r="BR94" s="82"/>
    </row>
    <row r="95" spans="1:70" ht="29.25" customHeight="1" x14ac:dyDescent="0.25">
      <c r="A95" s="123"/>
      <c r="B95" s="164"/>
      <c r="C95" s="164"/>
      <c r="D95" s="164"/>
      <c r="E95" s="164"/>
      <c r="F95" s="259"/>
      <c r="G95" s="164"/>
      <c r="H95" s="164"/>
      <c r="I95" s="259"/>
      <c r="J95" s="164"/>
      <c r="K95" s="259"/>
      <c r="L95" s="438" t="s">
        <v>1583</v>
      </c>
      <c r="M95" s="294">
        <f>SUM(M75:M94)/20</f>
        <v>95.5</v>
      </c>
      <c r="N95" s="181"/>
    </row>
    <row r="96" spans="1:70" ht="45.75" customHeight="1" x14ac:dyDescent="0.25">
      <c r="A96" s="491" t="s">
        <v>1414</v>
      </c>
      <c r="B96" s="492"/>
      <c r="C96" s="492"/>
      <c r="D96" s="492"/>
      <c r="E96" s="492"/>
      <c r="F96" s="492"/>
      <c r="G96" s="492"/>
      <c r="H96" s="492"/>
      <c r="I96" s="492"/>
      <c r="J96" s="492"/>
      <c r="K96" s="492"/>
      <c r="L96" s="492"/>
      <c r="M96" s="493"/>
      <c r="N96" s="181"/>
    </row>
    <row r="97" spans="1:179" ht="109.5" customHeight="1" x14ac:dyDescent="0.25">
      <c r="A97" s="499" t="s">
        <v>311</v>
      </c>
      <c r="B97" s="295">
        <v>1</v>
      </c>
      <c r="C97" s="296" t="s">
        <v>312</v>
      </c>
      <c r="D97" s="108" t="s">
        <v>13</v>
      </c>
      <c r="E97" s="110" t="s">
        <v>515</v>
      </c>
      <c r="F97" s="111">
        <v>11</v>
      </c>
      <c r="G97" s="120"/>
      <c r="H97" s="111" t="s">
        <v>702</v>
      </c>
      <c r="I97" s="111">
        <v>2</v>
      </c>
      <c r="J97" s="111" t="s">
        <v>702</v>
      </c>
      <c r="K97" s="111">
        <v>3</v>
      </c>
      <c r="L97" s="200" t="s">
        <v>1289</v>
      </c>
      <c r="M97" s="172">
        <v>100</v>
      </c>
      <c r="N97" s="181"/>
    </row>
    <row r="98" spans="1:179" ht="139.5" customHeight="1" x14ac:dyDescent="0.25">
      <c r="A98" s="500"/>
      <c r="B98" s="295">
        <v>2</v>
      </c>
      <c r="C98" s="296" t="s">
        <v>742</v>
      </c>
      <c r="D98" s="108" t="s">
        <v>13</v>
      </c>
      <c r="E98" s="110"/>
      <c r="F98" s="120"/>
      <c r="G98" s="120"/>
      <c r="H98" s="108" t="s">
        <v>643</v>
      </c>
      <c r="I98" s="108"/>
      <c r="J98" s="108" t="s">
        <v>643</v>
      </c>
      <c r="K98" s="120"/>
      <c r="L98" s="297" t="s">
        <v>1448</v>
      </c>
      <c r="M98" s="172">
        <v>100</v>
      </c>
      <c r="N98" s="181"/>
    </row>
    <row r="99" spans="1:179" ht="110.25" customHeight="1" x14ac:dyDescent="0.25">
      <c r="A99" s="503"/>
      <c r="B99" s="298">
        <v>3</v>
      </c>
      <c r="C99" s="299" t="s">
        <v>313</v>
      </c>
      <c r="D99" s="153" t="s">
        <v>13</v>
      </c>
      <c r="E99" s="110" t="s">
        <v>515</v>
      </c>
      <c r="F99" s="300">
        <v>2</v>
      </c>
      <c r="G99" s="301"/>
      <c r="H99" s="302" t="s">
        <v>644</v>
      </c>
      <c r="I99" s="303">
        <v>0.5</v>
      </c>
      <c r="J99" s="302" t="s">
        <v>644</v>
      </c>
      <c r="K99" s="304">
        <v>0.5</v>
      </c>
      <c r="L99" s="149" t="s">
        <v>1290</v>
      </c>
      <c r="M99" s="172">
        <v>100</v>
      </c>
      <c r="N99" s="181"/>
    </row>
    <row r="100" spans="1:179" ht="146.25" customHeight="1" x14ac:dyDescent="0.25">
      <c r="A100" s="305" t="s">
        <v>314</v>
      </c>
      <c r="B100" s="145">
        <v>1</v>
      </c>
      <c r="C100" s="145" t="s">
        <v>315</v>
      </c>
      <c r="D100" s="108" t="s">
        <v>158</v>
      </c>
      <c r="E100" s="110" t="s">
        <v>1114</v>
      </c>
      <c r="F100" s="120" t="s">
        <v>886</v>
      </c>
      <c r="G100" s="120"/>
      <c r="H100" s="108" t="s">
        <v>606</v>
      </c>
      <c r="I100" s="108"/>
      <c r="J100" s="136" t="s">
        <v>860</v>
      </c>
      <c r="K100" s="306" t="s">
        <v>1202</v>
      </c>
      <c r="L100" s="149" t="s">
        <v>1449</v>
      </c>
      <c r="M100" s="172">
        <v>70</v>
      </c>
      <c r="N100" s="181"/>
    </row>
    <row r="101" spans="1:179" ht="119.25" customHeight="1" x14ac:dyDescent="0.25">
      <c r="A101" s="499" t="s">
        <v>316</v>
      </c>
      <c r="B101" s="153">
        <v>1</v>
      </c>
      <c r="C101" s="267" t="s">
        <v>317</v>
      </c>
      <c r="D101" s="110" t="s">
        <v>13</v>
      </c>
      <c r="E101" s="110" t="s">
        <v>515</v>
      </c>
      <c r="F101" s="109">
        <v>15</v>
      </c>
      <c r="G101" s="135"/>
      <c r="H101" s="109" t="s">
        <v>703</v>
      </c>
      <c r="I101" s="109"/>
      <c r="J101" s="109" t="s">
        <v>704</v>
      </c>
      <c r="K101" s="115">
        <v>5</v>
      </c>
      <c r="L101" s="149" t="s">
        <v>1450</v>
      </c>
      <c r="M101" s="172">
        <v>100</v>
      </c>
      <c r="N101" s="181"/>
    </row>
    <row r="102" spans="1:179" ht="176.25" customHeight="1" x14ac:dyDescent="0.25">
      <c r="A102" s="500"/>
      <c r="B102" s="153">
        <v>2</v>
      </c>
      <c r="C102" s="146" t="s">
        <v>221</v>
      </c>
      <c r="D102" s="286" t="s">
        <v>13</v>
      </c>
      <c r="E102" s="110" t="s">
        <v>515</v>
      </c>
      <c r="F102" s="307">
        <v>45</v>
      </c>
      <c r="G102" s="269"/>
      <c r="H102" s="307"/>
      <c r="I102" s="307"/>
      <c r="J102" s="307" t="s">
        <v>705</v>
      </c>
      <c r="K102" s="308">
        <v>15</v>
      </c>
      <c r="L102" s="149" t="s">
        <v>1451</v>
      </c>
      <c r="M102" s="172">
        <v>100</v>
      </c>
      <c r="N102" s="181"/>
    </row>
    <row r="103" spans="1:179" s="106" customFormat="1" ht="117" customHeight="1" x14ac:dyDescent="0.25">
      <c r="A103" s="500"/>
      <c r="B103" s="153">
        <v>3</v>
      </c>
      <c r="C103" s="153" t="s">
        <v>318</v>
      </c>
      <c r="D103" s="108" t="s">
        <v>13</v>
      </c>
      <c r="E103" s="110" t="s">
        <v>515</v>
      </c>
      <c r="F103" s="111">
        <v>40</v>
      </c>
      <c r="G103" s="120"/>
      <c r="H103" s="108" t="s">
        <v>706</v>
      </c>
      <c r="I103" s="120" t="s">
        <v>861</v>
      </c>
      <c r="J103" s="108" t="s">
        <v>706</v>
      </c>
      <c r="K103" s="306" t="s">
        <v>861</v>
      </c>
      <c r="L103" s="149" t="s">
        <v>1452</v>
      </c>
      <c r="M103" s="172">
        <v>100</v>
      </c>
      <c r="N103" s="181"/>
    </row>
    <row r="104" spans="1:179" ht="156" customHeight="1" x14ac:dyDescent="0.25">
      <c r="A104" s="500"/>
      <c r="B104" s="144">
        <v>4</v>
      </c>
      <c r="C104" s="144" t="s">
        <v>319</v>
      </c>
      <c r="D104" s="144" t="s">
        <v>13</v>
      </c>
      <c r="E104" s="110" t="s">
        <v>515</v>
      </c>
      <c r="F104" s="121">
        <v>56.5</v>
      </c>
      <c r="G104" s="163" t="s">
        <v>641</v>
      </c>
      <c r="H104" s="121" t="s">
        <v>707</v>
      </c>
      <c r="I104" s="121">
        <v>11.5</v>
      </c>
      <c r="J104" s="121" t="s">
        <v>708</v>
      </c>
      <c r="K104" s="155">
        <v>15</v>
      </c>
      <c r="L104" s="149" t="s">
        <v>1540</v>
      </c>
      <c r="M104" s="172">
        <v>90</v>
      </c>
      <c r="N104" s="181"/>
    </row>
    <row r="105" spans="1:179" ht="31.5" customHeight="1" x14ac:dyDescent="0.25">
      <c r="A105" s="309"/>
      <c r="B105" s="164"/>
      <c r="C105" s="164"/>
      <c r="D105" s="164"/>
      <c r="E105" s="231"/>
      <c r="F105" s="259"/>
      <c r="G105" s="310"/>
      <c r="H105" s="259"/>
      <c r="I105" s="259"/>
      <c r="J105" s="259"/>
      <c r="K105" s="259"/>
      <c r="L105" s="311"/>
      <c r="M105" s="312">
        <f>SUM(M97:M104)/8</f>
        <v>95</v>
      </c>
      <c r="N105" s="181"/>
    </row>
    <row r="106" spans="1:179" ht="43.5" customHeight="1" x14ac:dyDescent="0.25">
      <c r="A106" s="488" t="s">
        <v>1415</v>
      </c>
      <c r="B106" s="489"/>
      <c r="C106" s="489"/>
      <c r="D106" s="489"/>
      <c r="E106" s="489"/>
      <c r="F106" s="489"/>
      <c r="G106" s="489"/>
      <c r="H106" s="489"/>
      <c r="I106" s="489"/>
      <c r="J106" s="489"/>
      <c r="K106" s="489"/>
      <c r="L106" s="489"/>
      <c r="M106" s="490"/>
      <c r="N106" s="181"/>
    </row>
    <row r="107" spans="1:179" ht="114" x14ac:dyDescent="0.25">
      <c r="A107" s="145" t="s">
        <v>320</v>
      </c>
      <c r="B107" s="144">
        <v>1</v>
      </c>
      <c r="C107" s="224" t="s">
        <v>743</v>
      </c>
      <c r="D107" s="108" t="s">
        <v>158</v>
      </c>
      <c r="E107" s="110" t="s">
        <v>15</v>
      </c>
      <c r="F107" s="313">
        <v>1930</v>
      </c>
      <c r="G107" s="111">
        <v>0</v>
      </c>
      <c r="H107" s="111" t="s">
        <v>159</v>
      </c>
      <c r="I107" s="111">
        <v>1930</v>
      </c>
      <c r="J107" s="111" t="s">
        <v>710</v>
      </c>
      <c r="K107" s="113"/>
      <c r="L107" s="196" t="s">
        <v>1556</v>
      </c>
      <c r="M107" s="173">
        <v>90</v>
      </c>
      <c r="N107" s="181"/>
    </row>
    <row r="108" spans="1:179" ht="342" customHeight="1" x14ac:dyDescent="0.25">
      <c r="A108" s="470" t="s">
        <v>321</v>
      </c>
      <c r="B108" s="173">
        <v>1</v>
      </c>
      <c r="C108" s="108" t="s">
        <v>322</v>
      </c>
      <c r="D108" s="284" t="s">
        <v>13</v>
      </c>
      <c r="E108" s="110" t="s">
        <v>1105</v>
      </c>
      <c r="F108" s="111">
        <v>30</v>
      </c>
      <c r="G108" s="108" t="s">
        <v>143</v>
      </c>
      <c r="H108" s="108" t="s">
        <v>1106</v>
      </c>
      <c r="I108" s="108" t="s">
        <v>143</v>
      </c>
      <c r="J108" s="108" t="s">
        <v>1034</v>
      </c>
      <c r="K108" s="113">
        <v>10</v>
      </c>
      <c r="L108" s="197" t="s">
        <v>1512</v>
      </c>
      <c r="M108" s="173">
        <v>90</v>
      </c>
      <c r="N108" s="314"/>
    </row>
    <row r="109" spans="1:179" ht="169.5" customHeight="1" x14ac:dyDescent="0.25">
      <c r="A109" s="471"/>
      <c r="B109" s="173">
        <v>2</v>
      </c>
      <c r="C109" s="108" t="s">
        <v>323</v>
      </c>
      <c r="D109" s="284" t="s">
        <v>13</v>
      </c>
      <c r="E109" s="110" t="s">
        <v>67</v>
      </c>
      <c r="F109" s="315">
        <v>2</v>
      </c>
      <c r="G109" s="108" t="s">
        <v>160</v>
      </c>
      <c r="H109" s="108" t="s">
        <v>1107</v>
      </c>
      <c r="I109" s="111">
        <v>0.5</v>
      </c>
      <c r="J109" s="108" t="s">
        <v>1107</v>
      </c>
      <c r="K109" s="111">
        <v>0.5</v>
      </c>
      <c r="L109" s="316" t="s">
        <v>1291</v>
      </c>
      <c r="M109" s="173">
        <v>100</v>
      </c>
      <c r="N109" s="181"/>
    </row>
    <row r="110" spans="1:179" ht="292.5" customHeight="1" x14ac:dyDescent="0.25">
      <c r="A110" s="496"/>
      <c r="B110" s="173">
        <v>3</v>
      </c>
      <c r="C110" s="108" t="s">
        <v>523</v>
      </c>
      <c r="D110" s="284" t="s">
        <v>13</v>
      </c>
      <c r="E110" s="110" t="s">
        <v>1108</v>
      </c>
      <c r="F110" s="315">
        <v>2</v>
      </c>
      <c r="G110" s="108" t="s">
        <v>160</v>
      </c>
      <c r="H110" s="108" t="s">
        <v>803</v>
      </c>
      <c r="I110" s="111">
        <v>0.5</v>
      </c>
      <c r="J110" s="108" t="s">
        <v>946</v>
      </c>
      <c r="K110" s="113">
        <v>0.5</v>
      </c>
      <c r="L110" s="193" t="s">
        <v>1513</v>
      </c>
      <c r="M110" s="173">
        <v>90</v>
      </c>
      <c r="N110" s="181"/>
    </row>
    <row r="111" spans="1:179" ht="162.75" customHeight="1" x14ac:dyDescent="0.25">
      <c r="A111" s="153" t="s">
        <v>238</v>
      </c>
      <c r="B111" s="143">
        <v>1</v>
      </c>
      <c r="C111" s="153" t="s">
        <v>744</v>
      </c>
      <c r="D111" s="127" t="s">
        <v>13</v>
      </c>
      <c r="E111" s="153" t="s">
        <v>164</v>
      </c>
      <c r="F111" s="109">
        <v>40</v>
      </c>
      <c r="G111" s="143">
        <v>0</v>
      </c>
      <c r="H111" s="109" t="s">
        <v>927</v>
      </c>
      <c r="I111" s="109">
        <v>10</v>
      </c>
      <c r="J111" s="109" t="s">
        <v>927</v>
      </c>
      <c r="K111" s="115">
        <v>10</v>
      </c>
      <c r="L111" s="198" t="s">
        <v>1514</v>
      </c>
      <c r="M111" s="173">
        <v>100</v>
      </c>
      <c r="N111" s="181"/>
    </row>
    <row r="112" spans="1:179" ht="155.25" customHeight="1" x14ac:dyDescent="0.25">
      <c r="A112" s="153" t="s">
        <v>236</v>
      </c>
      <c r="B112" s="143">
        <v>1</v>
      </c>
      <c r="C112" s="153" t="s">
        <v>324</v>
      </c>
      <c r="D112" s="317" t="s">
        <v>13</v>
      </c>
      <c r="E112" s="153" t="s">
        <v>586</v>
      </c>
      <c r="F112" s="109">
        <v>32</v>
      </c>
      <c r="G112" s="143" t="s">
        <v>929</v>
      </c>
      <c r="H112" s="109" t="s">
        <v>928</v>
      </c>
      <c r="I112" s="109">
        <v>8</v>
      </c>
      <c r="J112" s="109" t="s">
        <v>928</v>
      </c>
      <c r="K112" s="115">
        <v>8</v>
      </c>
      <c r="L112" s="198" t="s">
        <v>1515</v>
      </c>
      <c r="M112" s="173">
        <v>70</v>
      </c>
      <c r="N112" s="318"/>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c r="BN112" s="86"/>
      <c r="BO112" s="86"/>
      <c r="BP112" s="86"/>
      <c r="BQ112" s="86"/>
      <c r="BR112" s="86"/>
      <c r="BS112" s="86"/>
      <c r="BT112" s="86"/>
      <c r="BU112" s="86"/>
      <c r="BV112" s="86"/>
      <c r="BW112" s="86"/>
      <c r="BX112" s="86"/>
      <c r="BY112" s="86"/>
      <c r="BZ112" s="86"/>
      <c r="CA112" s="86"/>
      <c r="CB112" s="86"/>
      <c r="CC112" s="86"/>
      <c r="CD112" s="86"/>
      <c r="CE112" s="86"/>
      <c r="CF112" s="86"/>
      <c r="CG112" s="86"/>
      <c r="CH112" s="86"/>
      <c r="CI112" s="86"/>
      <c r="CJ112" s="86"/>
      <c r="CK112" s="86"/>
      <c r="CL112" s="86"/>
      <c r="CM112" s="86"/>
      <c r="CN112" s="86"/>
      <c r="CO112" s="86"/>
      <c r="CP112" s="86"/>
      <c r="CQ112" s="86"/>
      <c r="CR112" s="86"/>
      <c r="CS112" s="86"/>
      <c r="CT112" s="86"/>
      <c r="CU112" s="86"/>
      <c r="CV112" s="86"/>
      <c r="CW112" s="86"/>
      <c r="CX112" s="86"/>
      <c r="CY112" s="86"/>
      <c r="CZ112" s="86"/>
      <c r="DA112" s="86"/>
      <c r="DB112" s="86"/>
      <c r="DC112" s="86"/>
      <c r="DD112" s="86"/>
      <c r="DE112" s="86"/>
      <c r="DF112" s="86"/>
      <c r="DG112" s="86"/>
      <c r="DH112" s="86"/>
      <c r="DI112" s="86"/>
      <c r="DJ112" s="86"/>
      <c r="DK112" s="86"/>
      <c r="DL112" s="86"/>
      <c r="DM112" s="86"/>
      <c r="DN112" s="86"/>
      <c r="DO112" s="86"/>
      <c r="DP112" s="86"/>
      <c r="DQ112" s="86"/>
      <c r="DR112" s="86"/>
      <c r="DS112" s="86"/>
      <c r="DT112" s="86"/>
      <c r="DU112" s="86"/>
      <c r="DV112" s="86"/>
      <c r="DW112" s="86"/>
      <c r="DX112" s="86"/>
      <c r="DY112" s="86"/>
      <c r="DZ112" s="86"/>
      <c r="EA112" s="86"/>
      <c r="EB112" s="86"/>
      <c r="EC112" s="86"/>
      <c r="ED112" s="86"/>
      <c r="EE112" s="86"/>
      <c r="EF112" s="86"/>
      <c r="EG112" s="86"/>
      <c r="EH112" s="86"/>
      <c r="EI112" s="86"/>
      <c r="EJ112" s="86"/>
      <c r="EK112" s="86"/>
      <c r="EL112" s="86"/>
      <c r="EM112" s="86"/>
      <c r="EN112" s="86"/>
      <c r="EO112" s="86"/>
      <c r="EP112" s="86"/>
      <c r="EQ112" s="86"/>
      <c r="ER112" s="86"/>
      <c r="ES112" s="86"/>
      <c r="ET112" s="86"/>
      <c r="EU112" s="86"/>
      <c r="EV112" s="86"/>
      <c r="EW112" s="86"/>
      <c r="EX112" s="86"/>
      <c r="EY112" s="86"/>
      <c r="EZ112" s="86"/>
      <c r="FA112" s="86"/>
      <c r="FB112" s="86"/>
      <c r="FC112" s="86"/>
      <c r="FD112" s="86"/>
      <c r="FE112" s="86"/>
      <c r="FF112" s="86"/>
      <c r="FG112" s="86"/>
      <c r="FH112" s="86"/>
      <c r="FI112" s="86"/>
      <c r="FJ112" s="86"/>
      <c r="FK112" s="86"/>
      <c r="FL112" s="86"/>
      <c r="FM112" s="86"/>
      <c r="FN112" s="86"/>
      <c r="FO112" s="86"/>
      <c r="FP112" s="86"/>
      <c r="FQ112" s="86"/>
      <c r="FR112" s="86"/>
      <c r="FS112" s="86"/>
      <c r="FT112" s="86"/>
      <c r="FU112" s="86"/>
      <c r="FV112" s="86"/>
      <c r="FW112" s="86"/>
    </row>
    <row r="113" spans="1:179" ht="179.25" customHeight="1" x14ac:dyDescent="0.25">
      <c r="A113" s="470" t="s">
        <v>325</v>
      </c>
      <c r="B113" s="319">
        <v>1</v>
      </c>
      <c r="C113" s="146" t="s">
        <v>326</v>
      </c>
      <c r="D113" s="122" t="s">
        <v>13</v>
      </c>
      <c r="E113" s="153" t="s">
        <v>515</v>
      </c>
      <c r="F113" s="109">
        <v>4</v>
      </c>
      <c r="G113" s="109"/>
      <c r="H113" s="109" t="s">
        <v>930</v>
      </c>
      <c r="I113" s="109">
        <v>1</v>
      </c>
      <c r="J113" s="109" t="s">
        <v>930</v>
      </c>
      <c r="K113" s="115">
        <v>1</v>
      </c>
      <c r="L113" s="198" t="s">
        <v>1292</v>
      </c>
      <c r="M113" s="173">
        <v>100</v>
      </c>
      <c r="N113" s="318"/>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7"/>
      <c r="AO113" s="87"/>
      <c r="AP113" s="87"/>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7"/>
      <c r="BM113" s="87"/>
      <c r="BN113" s="87"/>
      <c r="BO113" s="87"/>
      <c r="BP113" s="87"/>
      <c r="BQ113" s="87"/>
      <c r="BR113" s="87"/>
      <c r="BS113" s="87"/>
      <c r="BT113" s="87"/>
      <c r="BU113" s="87"/>
      <c r="BV113" s="87"/>
      <c r="BW113" s="87"/>
      <c r="BX113" s="87"/>
      <c r="BY113" s="87"/>
      <c r="BZ113" s="87"/>
      <c r="CA113" s="87"/>
      <c r="CB113" s="87"/>
      <c r="CC113" s="87"/>
      <c r="CD113" s="87"/>
      <c r="CE113" s="87"/>
      <c r="CF113" s="87"/>
      <c r="CG113" s="87"/>
      <c r="CH113" s="87"/>
      <c r="CI113" s="87"/>
      <c r="CJ113" s="87"/>
      <c r="CK113" s="87"/>
      <c r="CL113" s="87"/>
      <c r="CM113" s="87"/>
      <c r="CN113" s="87"/>
      <c r="CO113" s="87"/>
      <c r="CP113" s="87"/>
      <c r="CQ113" s="87"/>
      <c r="CR113" s="87"/>
      <c r="CS113" s="87"/>
      <c r="CT113" s="87"/>
      <c r="CU113" s="87"/>
      <c r="CV113" s="87"/>
      <c r="CW113" s="87"/>
      <c r="CX113" s="87"/>
      <c r="CY113" s="87"/>
      <c r="CZ113" s="87"/>
      <c r="DA113" s="87"/>
      <c r="DB113" s="87"/>
      <c r="DC113" s="87"/>
      <c r="DD113" s="87"/>
      <c r="DE113" s="87"/>
      <c r="DF113" s="87"/>
      <c r="DG113" s="87"/>
      <c r="DH113" s="87"/>
      <c r="DI113" s="87"/>
      <c r="DJ113" s="87"/>
      <c r="DK113" s="87"/>
      <c r="DL113" s="87"/>
      <c r="DM113" s="87"/>
      <c r="DN113" s="87"/>
      <c r="DO113" s="87"/>
      <c r="DP113" s="87"/>
      <c r="DQ113" s="87"/>
      <c r="DR113" s="87"/>
      <c r="DS113" s="87"/>
      <c r="DT113" s="87"/>
      <c r="DU113" s="87"/>
      <c r="DV113" s="87"/>
      <c r="DW113" s="87"/>
      <c r="DX113" s="87"/>
      <c r="DY113" s="87"/>
      <c r="DZ113" s="87"/>
      <c r="EA113" s="87"/>
      <c r="EB113" s="87"/>
      <c r="EC113" s="87"/>
      <c r="ED113" s="87"/>
      <c r="EE113" s="87"/>
      <c r="EF113" s="87"/>
      <c r="EG113" s="87"/>
      <c r="EH113" s="87"/>
      <c r="EI113" s="87"/>
      <c r="EJ113" s="87"/>
      <c r="EK113" s="87"/>
      <c r="EL113" s="87"/>
      <c r="EM113" s="87"/>
      <c r="EN113" s="87"/>
      <c r="EO113" s="87"/>
      <c r="EP113" s="87"/>
      <c r="EQ113" s="87"/>
      <c r="ER113" s="87"/>
      <c r="ES113" s="87"/>
      <c r="ET113" s="87"/>
      <c r="EU113" s="87"/>
      <c r="EV113" s="87"/>
      <c r="EW113" s="87"/>
      <c r="EX113" s="87"/>
      <c r="EY113" s="87"/>
      <c r="EZ113" s="87"/>
      <c r="FA113" s="87"/>
      <c r="FB113" s="87"/>
      <c r="FC113" s="87"/>
      <c r="FD113" s="87"/>
      <c r="FE113" s="87"/>
      <c r="FF113" s="87"/>
      <c r="FG113" s="87"/>
      <c r="FH113" s="87"/>
      <c r="FI113" s="87"/>
      <c r="FJ113" s="87"/>
      <c r="FK113" s="87"/>
      <c r="FL113" s="87"/>
      <c r="FM113" s="87"/>
      <c r="FN113" s="87"/>
      <c r="FO113" s="87"/>
      <c r="FP113" s="87"/>
      <c r="FQ113" s="87"/>
      <c r="FR113" s="87"/>
      <c r="FS113" s="87"/>
      <c r="FT113" s="87"/>
      <c r="FU113" s="87"/>
      <c r="FV113" s="87"/>
      <c r="FW113" s="87"/>
    </row>
    <row r="114" spans="1:179" ht="186.75" customHeight="1" x14ac:dyDescent="0.25">
      <c r="A114" s="471"/>
      <c r="B114" s="110">
        <v>2</v>
      </c>
      <c r="C114" s="108" t="s">
        <v>327</v>
      </c>
      <c r="D114" s="110" t="s">
        <v>13</v>
      </c>
      <c r="E114" s="153" t="s">
        <v>67</v>
      </c>
      <c r="F114" s="109">
        <v>28</v>
      </c>
      <c r="G114" s="136" t="s">
        <v>162</v>
      </c>
      <c r="H114" s="109" t="s">
        <v>1109</v>
      </c>
      <c r="I114" s="109">
        <v>7</v>
      </c>
      <c r="J114" s="109" t="s">
        <v>1110</v>
      </c>
      <c r="K114" s="115">
        <v>7</v>
      </c>
      <c r="L114" s="198" t="s">
        <v>1557</v>
      </c>
      <c r="M114" s="173">
        <v>100</v>
      </c>
      <c r="N114" s="320"/>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87"/>
      <c r="BU114" s="87"/>
      <c r="BV114" s="87"/>
      <c r="BW114" s="87"/>
      <c r="BX114" s="87"/>
      <c r="BY114" s="87"/>
      <c r="BZ114" s="87"/>
      <c r="CA114" s="87"/>
      <c r="CB114" s="87"/>
      <c r="CC114" s="87"/>
      <c r="CD114" s="87"/>
      <c r="CE114" s="87"/>
      <c r="CF114" s="87"/>
      <c r="CG114" s="87"/>
      <c r="CH114" s="87"/>
      <c r="CI114" s="87"/>
      <c r="CJ114" s="87"/>
      <c r="CK114" s="87"/>
      <c r="CL114" s="87"/>
      <c r="CM114" s="87"/>
      <c r="CN114" s="87"/>
      <c r="CO114" s="87"/>
      <c r="CP114" s="87"/>
      <c r="CQ114" s="87"/>
      <c r="CR114" s="87"/>
      <c r="CS114" s="87"/>
      <c r="CT114" s="87"/>
      <c r="CU114" s="87"/>
      <c r="CV114" s="87"/>
      <c r="CW114" s="87"/>
      <c r="CX114" s="87"/>
      <c r="CY114" s="87"/>
      <c r="CZ114" s="87"/>
      <c r="DA114" s="87"/>
      <c r="DB114" s="87"/>
      <c r="DC114" s="87"/>
      <c r="DD114" s="87"/>
      <c r="DE114" s="87"/>
      <c r="DF114" s="87"/>
      <c r="DG114" s="87"/>
      <c r="DH114" s="87"/>
      <c r="DI114" s="87"/>
      <c r="DJ114" s="87"/>
      <c r="DK114" s="87"/>
      <c r="DL114" s="87"/>
      <c r="DM114" s="87"/>
      <c r="DN114" s="87"/>
      <c r="DO114" s="87"/>
      <c r="DP114" s="87"/>
      <c r="DQ114" s="87"/>
      <c r="DR114" s="87"/>
      <c r="DS114" s="87"/>
      <c r="DT114" s="87"/>
      <c r="DU114" s="87"/>
      <c r="DV114" s="87"/>
      <c r="DW114" s="87"/>
      <c r="DX114" s="87"/>
      <c r="DY114" s="87"/>
      <c r="DZ114" s="87"/>
      <c r="EA114" s="87"/>
      <c r="EB114" s="87"/>
      <c r="EC114" s="87"/>
      <c r="ED114" s="87"/>
      <c r="EE114" s="87"/>
      <c r="EF114" s="87"/>
      <c r="EG114" s="87"/>
      <c r="EH114" s="87"/>
      <c r="EI114" s="87"/>
      <c r="EJ114" s="87"/>
      <c r="EK114" s="87"/>
      <c r="EL114" s="87"/>
      <c r="EM114" s="87"/>
      <c r="EN114" s="87"/>
      <c r="EO114" s="87"/>
      <c r="EP114" s="87"/>
      <c r="EQ114" s="87"/>
      <c r="ER114" s="87"/>
      <c r="ES114" s="87"/>
      <c r="ET114" s="87"/>
      <c r="EU114" s="87"/>
      <c r="EV114" s="87"/>
      <c r="EW114" s="87"/>
      <c r="EX114" s="87"/>
      <c r="EY114" s="87"/>
      <c r="EZ114" s="87"/>
      <c r="FA114" s="87"/>
      <c r="FB114" s="87"/>
      <c r="FC114" s="87"/>
      <c r="FD114" s="87"/>
      <c r="FE114" s="87"/>
      <c r="FF114" s="87"/>
      <c r="FG114" s="87"/>
      <c r="FH114" s="87"/>
      <c r="FI114" s="87"/>
      <c r="FJ114" s="87"/>
      <c r="FK114" s="87"/>
      <c r="FL114" s="87"/>
      <c r="FM114" s="87"/>
      <c r="FN114" s="87"/>
      <c r="FO114" s="87"/>
      <c r="FP114" s="87"/>
      <c r="FQ114" s="87"/>
      <c r="FR114" s="87"/>
      <c r="FS114" s="87"/>
      <c r="FT114" s="87"/>
      <c r="FU114" s="87"/>
      <c r="FV114" s="87"/>
      <c r="FW114" s="87"/>
    </row>
    <row r="115" spans="1:179" ht="173.25" customHeight="1" x14ac:dyDescent="0.25">
      <c r="A115" s="471"/>
      <c r="B115" s="321">
        <v>3</v>
      </c>
      <c r="C115" s="224" t="s">
        <v>745</v>
      </c>
      <c r="D115" s="224" t="s">
        <v>13</v>
      </c>
      <c r="E115" s="153" t="s">
        <v>67</v>
      </c>
      <c r="F115" s="121">
        <v>60</v>
      </c>
      <c r="G115" s="121" t="s">
        <v>163</v>
      </c>
      <c r="H115" s="121" t="s">
        <v>931</v>
      </c>
      <c r="I115" s="121">
        <v>15</v>
      </c>
      <c r="J115" s="121" t="s">
        <v>932</v>
      </c>
      <c r="K115" s="155">
        <v>15</v>
      </c>
      <c r="L115" s="199" t="s">
        <v>1517</v>
      </c>
      <c r="M115" s="173">
        <v>90</v>
      </c>
      <c r="N115" s="320"/>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87"/>
      <c r="AN115" s="87"/>
      <c r="AO115" s="87"/>
      <c r="AP115" s="87"/>
      <c r="AQ115" s="87"/>
      <c r="AR115" s="87"/>
      <c r="AS115" s="87"/>
      <c r="AT115" s="87"/>
      <c r="AU115" s="87"/>
      <c r="AV115" s="87"/>
      <c r="AW115" s="87"/>
      <c r="AX115" s="87"/>
      <c r="AY115" s="87"/>
      <c r="AZ115" s="87"/>
      <c r="BA115" s="87"/>
      <c r="BB115" s="87"/>
      <c r="BC115" s="87"/>
      <c r="BD115" s="87"/>
      <c r="BE115" s="87"/>
      <c r="BF115" s="87"/>
      <c r="BG115" s="87"/>
      <c r="BH115" s="87"/>
      <c r="BI115" s="87"/>
      <c r="BJ115" s="87"/>
      <c r="BK115" s="87"/>
      <c r="BL115" s="87"/>
      <c r="BM115" s="87"/>
      <c r="BN115" s="87"/>
      <c r="BO115" s="87"/>
      <c r="BP115" s="87"/>
      <c r="BQ115" s="87"/>
      <c r="BR115" s="87"/>
      <c r="BS115" s="87"/>
      <c r="BT115" s="87"/>
      <c r="BU115" s="87"/>
      <c r="BV115" s="87"/>
      <c r="BW115" s="87"/>
      <c r="BX115" s="87"/>
      <c r="BY115" s="87"/>
      <c r="BZ115" s="87"/>
      <c r="CA115" s="87"/>
      <c r="CB115" s="87"/>
      <c r="CC115" s="87"/>
      <c r="CD115" s="87"/>
      <c r="CE115" s="87"/>
      <c r="CF115" s="87"/>
      <c r="CG115" s="87"/>
      <c r="CH115" s="87"/>
      <c r="CI115" s="87"/>
      <c r="CJ115" s="87"/>
      <c r="CK115" s="87"/>
      <c r="CL115" s="87"/>
      <c r="CM115" s="87"/>
      <c r="CN115" s="87"/>
      <c r="CO115" s="87"/>
      <c r="CP115" s="87"/>
      <c r="CQ115" s="87"/>
      <c r="CR115" s="87"/>
      <c r="CS115" s="87"/>
      <c r="CT115" s="87"/>
      <c r="CU115" s="87"/>
      <c r="CV115" s="87"/>
      <c r="CW115" s="87"/>
      <c r="CX115" s="87"/>
      <c r="CY115" s="87"/>
      <c r="CZ115" s="87"/>
      <c r="DA115" s="87"/>
      <c r="DB115" s="87"/>
      <c r="DC115" s="87"/>
      <c r="DD115" s="87"/>
      <c r="DE115" s="87"/>
      <c r="DF115" s="87"/>
      <c r="DG115" s="87"/>
      <c r="DH115" s="87"/>
      <c r="DI115" s="87"/>
      <c r="DJ115" s="87"/>
      <c r="DK115" s="87"/>
      <c r="DL115" s="87"/>
      <c r="DM115" s="87"/>
      <c r="DN115" s="87"/>
      <c r="DO115" s="87"/>
      <c r="DP115" s="87"/>
      <c r="DQ115" s="87"/>
      <c r="DR115" s="87"/>
      <c r="DS115" s="87"/>
      <c r="DT115" s="87"/>
      <c r="DU115" s="87"/>
      <c r="DV115" s="87"/>
      <c r="DW115" s="87"/>
      <c r="DX115" s="87"/>
      <c r="DY115" s="87"/>
      <c r="DZ115" s="87"/>
      <c r="EA115" s="87"/>
      <c r="EB115" s="87"/>
      <c r="EC115" s="87"/>
      <c r="ED115" s="87"/>
      <c r="EE115" s="87"/>
      <c r="EF115" s="87"/>
      <c r="EG115" s="87"/>
      <c r="EH115" s="87"/>
      <c r="EI115" s="87"/>
      <c r="EJ115" s="87"/>
      <c r="EK115" s="87"/>
      <c r="EL115" s="87"/>
      <c r="EM115" s="87"/>
      <c r="EN115" s="87"/>
      <c r="EO115" s="87"/>
      <c r="EP115" s="87"/>
      <c r="EQ115" s="87"/>
      <c r="ER115" s="87"/>
      <c r="ES115" s="87"/>
      <c r="ET115" s="87"/>
      <c r="EU115" s="87"/>
      <c r="EV115" s="87"/>
      <c r="EW115" s="87"/>
      <c r="EX115" s="87"/>
      <c r="EY115" s="87"/>
      <c r="EZ115" s="87"/>
      <c r="FA115" s="87"/>
      <c r="FB115" s="87"/>
      <c r="FC115" s="87"/>
      <c r="FD115" s="87"/>
      <c r="FE115" s="87"/>
      <c r="FF115" s="87"/>
      <c r="FG115" s="87"/>
      <c r="FH115" s="87"/>
      <c r="FI115" s="87"/>
      <c r="FJ115" s="87"/>
      <c r="FK115" s="87"/>
      <c r="FL115" s="87"/>
      <c r="FM115" s="87"/>
      <c r="FN115" s="87"/>
      <c r="FO115" s="87"/>
      <c r="FP115" s="87"/>
      <c r="FQ115" s="87"/>
      <c r="FR115" s="87"/>
      <c r="FS115" s="87"/>
      <c r="FT115" s="87"/>
      <c r="FU115" s="87"/>
      <c r="FV115" s="87"/>
      <c r="FW115" s="87"/>
    </row>
    <row r="116" spans="1:179" ht="188.25" customHeight="1" x14ac:dyDescent="0.25">
      <c r="A116" s="496"/>
      <c r="B116" s="321">
        <v>4</v>
      </c>
      <c r="C116" s="224" t="s">
        <v>328</v>
      </c>
      <c r="D116" s="108" t="s">
        <v>13</v>
      </c>
      <c r="E116" s="240" t="s">
        <v>67</v>
      </c>
      <c r="F116" s="109"/>
      <c r="G116" s="109"/>
      <c r="H116" s="109" t="s">
        <v>933</v>
      </c>
      <c r="I116" s="109"/>
      <c r="J116" s="109" t="s">
        <v>934</v>
      </c>
      <c r="K116" s="115"/>
      <c r="L116" s="198" t="s">
        <v>1516</v>
      </c>
      <c r="M116" s="173">
        <v>90</v>
      </c>
      <c r="N116" s="318"/>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87"/>
      <c r="BD116" s="87"/>
      <c r="BE116" s="87"/>
      <c r="BF116" s="87"/>
      <c r="BG116" s="87"/>
      <c r="BH116" s="87"/>
      <c r="BI116" s="87"/>
      <c r="BJ116" s="87"/>
      <c r="BK116" s="87"/>
      <c r="BL116" s="87"/>
      <c r="BM116" s="87"/>
      <c r="BN116" s="87"/>
      <c r="BO116" s="87"/>
      <c r="BP116" s="87"/>
      <c r="BQ116" s="87"/>
      <c r="BR116" s="87"/>
      <c r="BS116" s="87"/>
      <c r="BT116" s="87"/>
      <c r="BU116" s="87"/>
      <c r="BV116" s="87"/>
      <c r="BW116" s="87"/>
      <c r="BX116" s="87"/>
      <c r="BY116" s="87"/>
      <c r="BZ116" s="87"/>
      <c r="CA116" s="87"/>
      <c r="CB116" s="87"/>
      <c r="CC116" s="87"/>
      <c r="CD116" s="87"/>
      <c r="CE116" s="87"/>
      <c r="CF116" s="87"/>
      <c r="CG116" s="87"/>
      <c r="CH116" s="87"/>
      <c r="CI116" s="87"/>
      <c r="CJ116" s="87"/>
      <c r="CK116" s="87"/>
      <c r="CL116" s="87"/>
      <c r="CM116" s="87"/>
      <c r="CN116" s="87"/>
      <c r="CO116" s="87"/>
      <c r="CP116" s="87"/>
      <c r="CQ116" s="87"/>
      <c r="CR116" s="87"/>
      <c r="CS116" s="87"/>
      <c r="CT116" s="87"/>
      <c r="CU116" s="87"/>
      <c r="CV116" s="87"/>
      <c r="CW116" s="87"/>
      <c r="CX116" s="87"/>
      <c r="CY116" s="87"/>
      <c r="CZ116" s="87"/>
      <c r="DA116" s="87"/>
      <c r="DB116" s="87"/>
      <c r="DC116" s="87"/>
      <c r="DD116" s="87"/>
      <c r="DE116" s="87"/>
      <c r="DF116" s="87"/>
      <c r="DG116" s="87"/>
      <c r="DH116" s="87"/>
      <c r="DI116" s="87"/>
      <c r="DJ116" s="87"/>
      <c r="DK116" s="87"/>
      <c r="DL116" s="87"/>
      <c r="DM116" s="87"/>
      <c r="DN116" s="87"/>
      <c r="DO116" s="87"/>
      <c r="DP116" s="87"/>
      <c r="DQ116" s="87"/>
      <c r="DR116" s="87"/>
      <c r="DS116" s="87"/>
      <c r="DT116" s="87"/>
      <c r="DU116" s="87"/>
      <c r="DV116" s="87"/>
      <c r="DW116" s="87"/>
      <c r="DX116" s="87"/>
      <c r="DY116" s="87"/>
      <c r="DZ116" s="87"/>
      <c r="EA116" s="87"/>
      <c r="EB116" s="87"/>
      <c r="EC116" s="87"/>
      <c r="ED116" s="87"/>
      <c r="EE116" s="87"/>
      <c r="EF116" s="87"/>
      <c r="EG116" s="87"/>
      <c r="EH116" s="87"/>
      <c r="EI116" s="87"/>
      <c r="EJ116" s="87"/>
      <c r="EK116" s="87"/>
      <c r="EL116" s="87"/>
      <c r="EM116" s="87"/>
      <c r="EN116" s="87"/>
      <c r="EO116" s="87"/>
      <c r="EP116" s="87"/>
      <c r="EQ116" s="87"/>
      <c r="ER116" s="87"/>
      <c r="ES116" s="87"/>
      <c r="ET116" s="87"/>
      <c r="EU116" s="87"/>
      <c r="EV116" s="87"/>
      <c r="EW116" s="87"/>
      <c r="EX116" s="87"/>
      <c r="EY116" s="87"/>
      <c r="EZ116" s="87"/>
      <c r="FA116" s="87"/>
      <c r="FB116" s="87"/>
      <c r="FC116" s="87"/>
      <c r="FD116" s="87"/>
      <c r="FE116" s="87"/>
      <c r="FF116" s="87"/>
      <c r="FG116" s="87"/>
      <c r="FH116" s="87"/>
      <c r="FI116" s="87"/>
      <c r="FJ116" s="87"/>
      <c r="FK116" s="87"/>
      <c r="FL116" s="87"/>
      <c r="FM116" s="87"/>
      <c r="FN116" s="87"/>
      <c r="FO116" s="87"/>
      <c r="FP116" s="87"/>
      <c r="FQ116" s="87"/>
      <c r="FR116" s="87"/>
      <c r="FS116" s="87"/>
      <c r="FT116" s="87"/>
      <c r="FU116" s="87"/>
      <c r="FV116" s="87"/>
      <c r="FW116" s="87"/>
    </row>
    <row r="117" spans="1:179" ht="198" customHeight="1" x14ac:dyDescent="0.25">
      <c r="A117" s="470" t="s">
        <v>329</v>
      </c>
      <c r="B117" s="173">
        <v>1</v>
      </c>
      <c r="C117" s="108" t="s">
        <v>330</v>
      </c>
      <c r="D117" s="122" t="s">
        <v>13</v>
      </c>
      <c r="E117" s="153" t="s">
        <v>161</v>
      </c>
      <c r="F117" s="109">
        <v>4</v>
      </c>
      <c r="G117" s="143">
        <v>0</v>
      </c>
      <c r="H117" s="109" t="s">
        <v>935</v>
      </c>
      <c r="I117" s="109">
        <v>1</v>
      </c>
      <c r="J117" s="109" t="s">
        <v>642</v>
      </c>
      <c r="K117" s="115">
        <v>1</v>
      </c>
      <c r="L117" s="198" t="s">
        <v>1395</v>
      </c>
      <c r="M117" s="173">
        <v>100</v>
      </c>
      <c r="N117" s="318"/>
      <c r="O117" s="87"/>
      <c r="P117" s="87"/>
      <c r="Q117" s="87"/>
      <c r="R117" s="87"/>
      <c r="S117" s="87"/>
      <c r="T117" s="87"/>
      <c r="U117" s="87"/>
      <c r="V117" s="87"/>
      <c r="W117" s="87"/>
      <c r="X117" s="87"/>
      <c r="Y117" s="87"/>
      <c r="Z117" s="87"/>
      <c r="AA117" s="87"/>
      <c r="AB117" s="87"/>
      <c r="AC117" s="87"/>
      <c r="AD117" s="87"/>
      <c r="AE117" s="87"/>
      <c r="AF117" s="87"/>
      <c r="AG117" s="87"/>
      <c r="AH117" s="87"/>
      <c r="AI117" s="87"/>
      <c r="AJ117" s="87"/>
      <c r="AK117" s="87"/>
      <c r="AL117" s="87"/>
      <c r="AM117" s="87"/>
      <c r="AN117" s="87"/>
      <c r="AO117" s="87"/>
      <c r="AP117" s="87"/>
      <c r="AQ117" s="87"/>
      <c r="AR117" s="87"/>
      <c r="AS117" s="87"/>
      <c r="AT117" s="87"/>
      <c r="AU117" s="87"/>
      <c r="AV117" s="87"/>
      <c r="AW117" s="87"/>
      <c r="AX117" s="87"/>
      <c r="AY117" s="87"/>
      <c r="AZ117" s="87"/>
      <c r="BA117" s="87"/>
      <c r="BB117" s="87"/>
      <c r="BC117" s="87"/>
      <c r="BD117" s="87"/>
      <c r="BE117" s="87"/>
      <c r="BF117" s="87"/>
      <c r="BG117" s="87"/>
      <c r="BH117" s="87"/>
      <c r="BI117" s="87"/>
      <c r="BJ117" s="87"/>
      <c r="BK117" s="87"/>
      <c r="BL117" s="87"/>
      <c r="BM117" s="87"/>
      <c r="BN117" s="87"/>
      <c r="BO117" s="87"/>
      <c r="BP117" s="87"/>
      <c r="BQ117" s="87"/>
      <c r="BR117" s="87"/>
      <c r="BS117" s="87"/>
      <c r="BT117" s="87"/>
      <c r="BU117" s="87"/>
      <c r="BV117" s="87"/>
      <c r="BW117" s="87"/>
      <c r="BX117" s="87"/>
      <c r="BY117" s="87"/>
      <c r="BZ117" s="87"/>
      <c r="CA117" s="87"/>
      <c r="CB117" s="87"/>
      <c r="CC117" s="87"/>
      <c r="CD117" s="87"/>
      <c r="CE117" s="87"/>
      <c r="CF117" s="87"/>
      <c r="CG117" s="87"/>
      <c r="CH117" s="87"/>
      <c r="CI117" s="87"/>
      <c r="CJ117" s="87"/>
      <c r="CK117" s="87"/>
      <c r="CL117" s="87"/>
      <c r="CM117" s="87"/>
      <c r="CN117" s="87"/>
      <c r="CO117" s="87"/>
      <c r="CP117" s="87"/>
      <c r="CQ117" s="87"/>
      <c r="CR117" s="87"/>
      <c r="CS117" s="87"/>
      <c r="CT117" s="87"/>
      <c r="CU117" s="87"/>
      <c r="CV117" s="87"/>
      <c r="CW117" s="87"/>
      <c r="CX117" s="87"/>
      <c r="CY117" s="87"/>
      <c r="CZ117" s="87"/>
      <c r="DA117" s="87"/>
      <c r="DB117" s="87"/>
      <c r="DC117" s="87"/>
      <c r="DD117" s="87"/>
      <c r="DE117" s="87"/>
      <c r="DF117" s="87"/>
      <c r="DG117" s="87"/>
      <c r="DH117" s="87"/>
      <c r="DI117" s="87"/>
      <c r="DJ117" s="87"/>
      <c r="DK117" s="87"/>
      <c r="DL117" s="87"/>
      <c r="DM117" s="87"/>
      <c r="DN117" s="87"/>
      <c r="DO117" s="87"/>
      <c r="DP117" s="87"/>
      <c r="DQ117" s="87"/>
      <c r="DR117" s="87"/>
      <c r="DS117" s="87"/>
      <c r="DT117" s="87"/>
      <c r="DU117" s="87"/>
      <c r="DV117" s="87"/>
      <c r="DW117" s="87"/>
      <c r="DX117" s="87"/>
      <c r="DY117" s="87"/>
      <c r="DZ117" s="87"/>
      <c r="EA117" s="87"/>
      <c r="EB117" s="87"/>
      <c r="EC117" s="87"/>
      <c r="ED117" s="87"/>
      <c r="EE117" s="87"/>
      <c r="EF117" s="87"/>
      <c r="EG117" s="87"/>
      <c r="EH117" s="87"/>
      <c r="EI117" s="87"/>
      <c r="EJ117" s="87"/>
      <c r="EK117" s="87"/>
      <c r="EL117" s="87"/>
      <c r="EM117" s="87"/>
      <c r="EN117" s="87"/>
      <c r="EO117" s="87"/>
      <c r="EP117" s="87"/>
      <c r="EQ117" s="87"/>
      <c r="ER117" s="87"/>
      <c r="ES117" s="87"/>
      <c r="ET117" s="87"/>
      <c r="EU117" s="87"/>
      <c r="EV117" s="87"/>
      <c r="EW117" s="87"/>
      <c r="EX117" s="87"/>
      <c r="EY117" s="87"/>
      <c r="EZ117" s="87"/>
      <c r="FA117" s="87"/>
      <c r="FB117" s="87"/>
      <c r="FC117" s="87"/>
      <c r="FD117" s="87"/>
      <c r="FE117" s="87"/>
      <c r="FF117" s="87"/>
      <c r="FG117" s="87"/>
      <c r="FH117" s="87"/>
      <c r="FI117" s="87"/>
      <c r="FJ117" s="87"/>
      <c r="FK117" s="87"/>
      <c r="FL117" s="87"/>
      <c r="FM117" s="87"/>
      <c r="FN117" s="87"/>
      <c r="FO117" s="87"/>
      <c r="FP117" s="87"/>
      <c r="FQ117" s="87"/>
      <c r="FR117" s="87"/>
      <c r="FS117" s="87"/>
      <c r="FT117" s="87"/>
      <c r="FU117" s="87"/>
      <c r="FV117" s="87"/>
      <c r="FW117" s="87"/>
    </row>
    <row r="118" spans="1:179" ht="204.75" customHeight="1" x14ac:dyDescent="0.25">
      <c r="A118" s="471"/>
      <c r="B118" s="173">
        <v>2</v>
      </c>
      <c r="C118" s="108" t="s">
        <v>331</v>
      </c>
      <c r="D118" s="224" t="s">
        <v>13</v>
      </c>
      <c r="E118" s="153" t="s">
        <v>67</v>
      </c>
      <c r="F118" s="109">
        <v>280</v>
      </c>
      <c r="G118" s="109"/>
      <c r="H118" s="109" t="s">
        <v>814</v>
      </c>
      <c r="I118" s="109">
        <v>70</v>
      </c>
      <c r="J118" s="109" t="s">
        <v>814</v>
      </c>
      <c r="K118" s="115">
        <v>70</v>
      </c>
      <c r="L118" s="198" t="s">
        <v>1293</v>
      </c>
      <c r="M118" s="173">
        <v>90</v>
      </c>
      <c r="N118" s="181"/>
    </row>
    <row r="119" spans="1:179" ht="148.5" customHeight="1" x14ac:dyDescent="0.25">
      <c r="A119" s="496"/>
      <c r="B119" s="173">
        <v>3</v>
      </c>
      <c r="C119" s="108" t="s">
        <v>332</v>
      </c>
      <c r="D119" s="224" t="s">
        <v>13</v>
      </c>
      <c r="E119" s="153" t="s">
        <v>67</v>
      </c>
      <c r="F119" s="109">
        <v>50</v>
      </c>
      <c r="G119" s="109"/>
      <c r="H119" s="109" t="s">
        <v>814</v>
      </c>
      <c r="I119" s="109">
        <v>20</v>
      </c>
      <c r="J119" s="109" t="s">
        <v>814</v>
      </c>
      <c r="K119" s="115">
        <v>10</v>
      </c>
      <c r="L119" s="198" t="s">
        <v>1453</v>
      </c>
      <c r="M119" s="173">
        <v>100</v>
      </c>
      <c r="N119" s="180">
        <v>0.3</v>
      </c>
    </row>
    <row r="120" spans="1:179" ht="25.5" customHeight="1" x14ac:dyDescent="0.25">
      <c r="A120" s="230"/>
      <c r="B120" s="322"/>
      <c r="C120" s="158"/>
      <c r="D120" s="323"/>
      <c r="E120" s="166"/>
      <c r="F120" s="162"/>
      <c r="G120" s="162"/>
      <c r="H120" s="162"/>
      <c r="I120" s="162"/>
      <c r="J120" s="162"/>
      <c r="K120" s="162"/>
      <c r="L120" s="438" t="s">
        <v>1583</v>
      </c>
      <c r="M120" s="294">
        <f>SUM(M107:M119)/13</f>
        <v>93.07692307692308</v>
      </c>
      <c r="N120" s="181"/>
      <c r="O120" s="106"/>
      <c r="P120" s="106"/>
      <c r="Q120" s="106"/>
      <c r="R120" s="106"/>
      <c r="S120" s="106"/>
      <c r="T120" s="106"/>
    </row>
    <row r="121" spans="1:179" ht="61.5" customHeight="1" x14ac:dyDescent="0.25">
      <c r="A121" s="491" t="s">
        <v>1417</v>
      </c>
      <c r="B121" s="492"/>
      <c r="C121" s="492"/>
      <c r="D121" s="492"/>
      <c r="E121" s="492"/>
      <c r="F121" s="492"/>
      <c r="G121" s="492"/>
      <c r="H121" s="492"/>
      <c r="I121" s="492"/>
      <c r="J121" s="492"/>
      <c r="K121" s="492"/>
      <c r="L121" s="492"/>
      <c r="M121" s="493"/>
      <c r="N121" s="181"/>
      <c r="O121" s="106"/>
      <c r="P121" s="106"/>
      <c r="Q121" s="106"/>
      <c r="R121" s="106"/>
      <c r="S121" s="106"/>
      <c r="T121" s="106"/>
    </row>
    <row r="122" spans="1:179" ht="111" customHeight="1" x14ac:dyDescent="0.25">
      <c r="A122" s="466" t="s">
        <v>333</v>
      </c>
      <c r="B122" s="135">
        <v>1</v>
      </c>
      <c r="C122" s="153" t="s">
        <v>339</v>
      </c>
      <c r="D122" s="153" t="s">
        <v>937</v>
      </c>
      <c r="E122" s="153" t="s">
        <v>515</v>
      </c>
      <c r="F122" s="109">
        <v>8</v>
      </c>
      <c r="G122" s="109" t="s">
        <v>938</v>
      </c>
      <c r="H122" s="109"/>
      <c r="I122" s="109"/>
      <c r="J122" s="109" t="s">
        <v>855</v>
      </c>
      <c r="K122" s="115">
        <v>4</v>
      </c>
      <c r="L122" s="193" t="s">
        <v>1454</v>
      </c>
      <c r="M122" s="172">
        <v>50</v>
      </c>
      <c r="N122" s="181"/>
      <c r="O122" s="106"/>
      <c r="P122" s="106"/>
      <c r="Q122" s="106"/>
      <c r="R122" s="106"/>
      <c r="S122" s="106"/>
      <c r="T122" s="106"/>
    </row>
    <row r="123" spans="1:179" ht="132" customHeight="1" x14ac:dyDescent="0.25">
      <c r="A123" s="466"/>
      <c r="B123" s="135" t="s">
        <v>155</v>
      </c>
      <c r="C123" s="153" t="s">
        <v>338</v>
      </c>
      <c r="D123" s="153" t="s">
        <v>13</v>
      </c>
      <c r="E123" s="153" t="s">
        <v>515</v>
      </c>
      <c r="F123" s="109">
        <v>20</v>
      </c>
      <c r="G123" s="109"/>
      <c r="H123" s="109" t="s">
        <v>936</v>
      </c>
      <c r="I123" s="109">
        <v>5</v>
      </c>
      <c r="J123" s="109" t="s">
        <v>936</v>
      </c>
      <c r="K123" s="115">
        <v>5</v>
      </c>
      <c r="L123" s="149" t="s">
        <v>1455</v>
      </c>
      <c r="M123" s="173">
        <v>100</v>
      </c>
      <c r="N123" s="181"/>
      <c r="O123" s="106"/>
      <c r="P123" s="106"/>
      <c r="Q123" s="106"/>
      <c r="R123" s="106"/>
      <c r="S123" s="106"/>
      <c r="T123" s="106"/>
    </row>
    <row r="124" spans="1:179" ht="136.5" customHeight="1" x14ac:dyDescent="0.25">
      <c r="A124" s="466"/>
      <c r="B124" s="135" t="s">
        <v>220</v>
      </c>
      <c r="C124" s="153" t="s">
        <v>337</v>
      </c>
      <c r="D124" s="153">
        <v>2022</v>
      </c>
      <c r="E124" s="153" t="s">
        <v>515</v>
      </c>
      <c r="F124" s="109">
        <v>20</v>
      </c>
      <c r="G124" s="109"/>
      <c r="H124" s="109"/>
      <c r="I124" s="109"/>
      <c r="J124" s="109" t="s">
        <v>604</v>
      </c>
      <c r="K124" s="115">
        <v>20</v>
      </c>
      <c r="L124" s="149" t="s">
        <v>1456</v>
      </c>
      <c r="M124" s="173">
        <v>90</v>
      </c>
      <c r="N124" s="181"/>
      <c r="O124" s="106"/>
      <c r="P124" s="106"/>
      <c r="Q124" s="106"/>
      <c r="R124" s="106"/>
      <c r="S124" s="106"/>
      <c r="T124" s="106"/>
    </row>
    <row r="125" spans="1:179" ht="141" customHeight="1" x14ac:dyDescent="0.2">
      <c r="A125" s="466"/>
      <c r="B125" s="135" t="s">
        <v>222</v>
      </c>
      <c r="C125" s="153" t="s">
        <v>336</v>
      </c>
      <c r="D125" s="153" t="s">
        <v>200</v>
      </c>
      <c r="E125" s="153" t="s">
        <v>515</v>
      </c>
      <c r="F125" s="109">
        <v>12</v>
      </c>
      <c r="G125" s="109"/>
      <c r="H125" s="109"/>
      <c r="I125" s="324"/>
      <c r="J125" s="109" t="s">
        <v>939</v>
      </c>
      <c r="K125" s="115">
        <v>4</v>
      </c>
      <c r="L125" s="149" t="s">
        <v>1457</v>
      </c>
      <c r="M125" s="173">
        <v>100</v>
      </c>
      <c r="N125" s="181"/>
    </row>
    <row r="126" spans="1:179" ht="108" customHeight="1" x14ac:dyDescent="0.25">
      <c r="A126" s="466"/>
      <c r="B126" s="135" t="s">
        <v>223</v>
      </c>
      <c r="C126" s="153" t="s">
        <v>334</v>
      </c>
      <c r="D126" s="153" t="s">
        <v>13</v>
      </c>
      <c r="E126" s="153" t="s">
        <v>515</v>
      </c>
      <c r="F126" s="109">
        <v>20</v>
      </c>
      <c r="G126" s="109" t="s">
        <v>1203</v>
      </c>
      <c r="H126" s="109" t="s">
        <v>940</v>
      </c>
      <c r="I126" s="109">
        <v>5</v>
      </c>
      <c r="J126" s="109" t="s">
        <v>809</v>
      </c>
      <c r="K126" s="115">
        <v>5</v>
      </c>
      <c r="L126" s="149" t="s">
        <v>1458</v>
      </c>
      <c r="M126" s="173">
        <v>100</v>
      </c>
      <c r="N126" s="181"/>
    </row>
    <row r="127" spans="1:179" ht="123.75" customHeight="1" x14ac:dyDescent="0.25">
      <c r="A127" s="466"/>
      <c r="B127" s="135" t="s">
        <v>284</v>
      </c>
      <c r="C127" s="153" t="s">
        <v>335</v>
      </c>
      <c r="D127" s="153" t="s">
        <v>13</v>
      </c>
      <c r="E127" s="153" t="s">
        <v>515</v>
      </c>
      <c r="F127" s="109">
        <v>2</v>
      </c>
      <c r="G127" s="153"/>
      <c r="H127" s="153" t="s">
        <v>170</v>
      </c>
      <c r="I127" s="109">
        <v>0.5</v>
      </c>
      <c r="J127" s="153" t="s">
        <v>166</v>
      </c>
      <c r="K127" s="115">
        <v>0.5</v>
      </c>
      <c r="L127" s="149" t="s">
        <v>1459</v>
      </c>
      <c r="M127" s="173">
        <v>100</v>
      </c>
      <c r="N127" s="181"/>
    </row>
    <row r="128" spans="1:179" ht="158.25" customHeight="1" x14ac:dyDescent="0.25">
      <c r="A128" s="466" t="s">
        <v>340</v>
      </c>
      <c r="B128" s="135">
        <v>1</v>
      </c>
      <c r="C128" s="153" t="s">
        <v>746</v>
      </c>
      <c r="D128" s="325" t="s">
        <v>200</v>
      </c>
      <c r="E128" s="153" t="s">
        <v>164</v>
      </c>
      <c r="F128" s="326"/>
      <c r="G128" s="145"/>
      <c r="H128" s="144" t="s">
        <v>1204</v>
      </c>
      <c r="I128" s="121"/>
      <c r="J128" s="144" t="s">
        <v>1205</v>
      </c>
      <c r="K128" s="155"/>
      <c r="L128" s="193" t="s">
        <v>1460</v>
      </c>
      <c r="M128" s="173">
        <v>100</v>
      </c>
      <c r="N128" s="181"/>
    </row>
    <row r="129" spans="1:14" ht="213" customHeight="1" x14ac:dyDescent="0.25">
      <c r="A129" s="466"/>
      <c r="B129" s="135">
        <v>2</v>
      </c>
      <c r="C129" s="153" t="s">
        <v>747</v>
      </c>
      <c r="D129" s="245" t="s">
        <v>200</v>
      </c>
      <c r="E129" s="145" t="s">
        <v>164</v>
      </c>
      <c r="F129" s="109">
        <v>10</v>
      </c>
      <c r="G129" s="153"/>
      <c r="H129" s="153"/>
      <c r="I129" s="109"/>
      <c r="J129" s="153" t="s">
        <v>671</v>
      </c>
      <c r="K129" s="115"/>
      <c r="L129" s="193" t="s">
        <v>1461</v>
      </c>
      <c r="M129" s="173">
        <v>100</v>
      </c>
      <c r="N129" s="181"/>
    </row>
    <row r="130" spans="1:14" ht="56.25" customHeight="1" x14ac:dyDescent="0.25">
      <c r="A130" s="466" t="s">
        <v>237</v>
      </c>
      <c r="B130" s="153">
        <v>1</v>
      </c>
      <c r="C130" s="108" t="s">
        <v>341</v>
      </c>
      <c r="D130" s="245" t="s">
        <v>200</v>
      </c>
      <c r="E130" s="153" t="s">
        <v>171</v>
      </c>
      <c r="F130" s="109">
        <v>40</v>
      </c>
      <c r="G130" s="153" t="s">
        <v>167</v>
      </c>
      <c r="H130" s="153"/>
      <c r="I130" s="109"/>
      <c r="J130" s="153" t="s">
        <v>1206</v>
      </c>
      <c r="K130" s="115"/>
      <c r="L130" s="200" t="s">
        <v>1462</v>
      </c>
      <c r="M130" s="173">
        <v>30</v>
      </c>
      <c r="N130" s="181"/>
    </row>
    <row r="131" spans="1:14" ht="95.25" customHeight="1" x14ac:dyDescent="0.25">
      <c r="A131" s="466"/>
      <c r="B131" s="153">
        <v>2</v>
      </c>
      <c r="C131" s="108" t="s">
        <v>342</v>
      </c>
      <c r="D131" s="284" t="s">
        <v>158</v>
      </c>
      <c r="E131" s="110" t="s">
        <v>515</v>
      </c>
      <c r="F131" s="111">
        <v>8</v>
      </c>
      <c r="G131" s="111" t="s">
        <v>168</v>
      </c>
      <c r="H131" s="138" t="s">
        <v>941</v>
      </c>
      <c r="I131" s="111">
        <v>8</v>
      </c>
      <c r="J131" s="138" t="s">
        <v>926</v>
      </c>
      <c r="K131" s="113"/>
      <c r="L131" s="193" t="s">
        <v>1552</v>
      </c>
      <c r="M131" s="173">
        <v>90</v>
      </c>
      <c r="N131" s="181"/>
    </row>
    <row r="132" spans="1:14" ht="204.75" customHeight="1" x14ac:dyDescent="0.25">
      <c r="A132" s="466"/>
      <c r="B132" s="153">
        <v>3</v>
      </c>
      <c r="C132" s="108" t="s">
        <v>343</v>
      </c>
      <c r="D132" s="108" t="s">
        <v>13</v>
      </c>
      <c r="E132" s="110" t="s">
        <v>515</v>
      </c>
      <c r="F132" s="111"/>
      <c r="G132" s="166"/>
      <c r="H132" s="112" t="s">
        <v>671</v>
      </c>
      <c r="I132" s="108"/>
      <c r="J132" s="166" t="s">
        <v>818</v>
      </c>
      <c r="K132" s="327"/>
      <c r="L132" s="193" t="s">
        <v>1463</v>
      </c>
      <c r="M132" s="173">
        <v>100</v>
      </c>
      <c r="N132" s="243"/>
    </row>
    <row r="133" spans="1:14" s="106" customFormat="1" ht="25.5" customHeight="1" x14ac:dyDescent="0.25">
      <c r="A133" s="123"/>
      <c r="B133" s="166"/>
      <c r="C133" s="158"/>
      <c r="D133" s="158"/>
      <c r="E133" s="231"/>
      <c r="F133" s="273"/>
      <c r="G133" s="166"/>
      <c r="H133" s="328"/>
      <c r="I133" s="158"/>
      <c r="J133" s="166"/>
      <c r="K133" s="158"/>
      <c r="L133" s="438" t="s">
        <v>1583</v>
      </c>
      <c r="M133" s="294">
        <f>SUM(M122:M132)/11</f>
        <v>87.272727272727266</v>
      </c>
      <c r="N133" s="243"/>
    </row>
    <row r="134" spans="1:14" ht="27" customHeight="1" x14ac:dyDescent="0.25">
      <c r="A134" s="488" t="s">
        <v>888</v>
      </c>
      <c r="B134" s="489"/>
      <c r="C134" s="489"/>
      <c r="D134" s="489"/>
      <c r="E134" s="489"/>
      <c r="F134" s="489"/>
      <c r="G134" s="489"/>
      <c r="H134" s="489"/>
      <c r="I134" s="489"/>
      <c r="J134" s="489"/>
      <c r="K134" s="489"/>
      <c r="L134" s="489"/>
      <c r="M134" s="490"/>
      <c r="N134" s="181"/>
    </row>
    <row r="135" spans="1:14" ht="41.25" customHeight="1" x14ac:dyDescent="0.25">
      <c r="A135" s="488" t="s">
        <v>1412</v>
      </c>
      <c r="B135" s="489"/>
      <c r="C135" s="489"/>
      <c r="D135" s="489"/>
      <c r="E135" s="489"/>
      <c r="F135" s="489"/>
      <c r="G135" s="489"/>
      <c r="H135" s="489"/>
      <c r="I135" s="489"/>
      <c r="J135" s="489"/>
      <c r="K135" s="489"/>
      <c r="L135" s="489"/>
      <c r="M135" s="490"/>
      <c r="N135" s="329"/>
    </row>
    <row r="136" spans="1:14" ht="147" customHeight="1" x14ac:dyDescent="0.25">
      <c r="A136" s="470" t="s">
        <v>224</v>
      </c>
      <c r="B136" s="122">
        <v>1</v>
      </c>
      <c r="C136" s="153" t="s">
        <v>344</v>
      </c>
      <c r="D136" s="122" t="s">
        <v>13</v>
      </c>
      <c r="E136" s="153" t="s">
        <v>67</v>
      </c>
      <c r="F136" s="153"/>
      <c r="G136" s="153"/>
      <c r="H136" s="153" t="s">
        <v>942</v>
      </c>
      <c r="I136" s="153"/>
      <c r="J136" s="153" t="s">
        <v>943</v>
      </c>
      <c r="K136" s="123"/>
      <c r="L136" s="194" t="s">
        <v>1579</v>
      </c>
      <c r="M136" s="173">
        <v>100</v>
      </c>
      <c r="N136" s="181"/>
    </row>
    <row r="137" spans="1:14" ht="114.75" customHeight="1" x14ac:dyDescent="0.25">
      <c r="A137" s="471"/>
      <c r="B137" s="124">
        <v>2</v>
      </c>
      <c r="C137" s="144" t="s">
        <v>748</v>
      </c>
      <c r="D137" s="124" t="s">
        <v>13</v>
      </c>
      <c r="E137" s="144" t="s">
        <v>67</v>
      </c>
      <c r="F137" s="145"/>
      <c r="G137" s="144"/>
      <c r="H137" s="144" t="s">
        <v>944</v>
      </c>
      <c r="I137" s="144"/>
      <c r="J137" s="144" t="s">
        <v>944</v>
      </c>
      <c r="K137" s="125"/>
      <c r="L137" s="149" t="s">
        <v>1294</v>
      </c>
      <c r="M137" s="173">
        <v>100</v>
      </c>
      <c r="N137" s="181"/>
    </row>
    <row r="138" spans="1:14" ht="213" customHeight="1" x14ac:dyDescent="0.25">
      <c r="A138" s="496"/>
      <c r="B138" s="122">
        <v>3</v>
      </c>
      <c r="C138" s="153" t="s">
        <v>749</v>
      </c>
      <c r="D138" s="122" t="s">
        <v>32</v>
      </c>
      <c r="E138" s="153" t="s">
        <v>67</v>
      </c>
      <c r="F138" s="153"/>
      <c r="G138" s="153"/>
      <c r="H138" s="153" t="s">
        <v>945</v>
      </c>
      <c r="I138" s="153"/>
      <c r="J138" s="153" t="s">
        <v>945</v>
      </c>
      <c r="K138" s="123"/>
      <c r="L138" s="149" t="s">
        <v>1580</v>
      </c>
      <c r="M138" s="173">
        <v>100</v>
      </c>
      <c r="N138" s="181"/>
    </row>
    <row r="139" spans="1:14" ht="117.75" customHeight="1" x14ac:dyDescent="0.25">
      <c r="A139" s="330" t="s">
        <v>345</v>
      </c>
      <c r="B139" s="122">
        <v>1</v>
      </c>
      <c r="C139" s="153" t="s">
        <v>346</v>
      </c>
      <c r="D139" s="124" t="s">
        <v>32</v>
      </c>
      <c r="E139" s="144" t="s">
        <v>67</v>
      </c>
      <c r="F139" s="153"/>
      <c r="G139" s="153"/>
      <c r="H139" s="153" t="s">
        <v>645</v>
      </c>
      <c r="I139" s="153"/>
      <c r="J139" s="153" t="s">
        <v>645</v>
      </c>
      <c r="K139" s="123"/>
      <c r="L139" s="149" t="s">
        <v>1464</v>
      </c>
      <c r="M139" s="173">
        <v>100</v>
      </c>
      <c r="N139" s="181"/>
    </row>
    <row r="140" spans="1:14" ht="136.5" customHeight="1" x14ac:dyDescent="0.25">
      <c r="A140" s="470" t="s">
        <v>225</v>
      </c>
      <c r="B140" s="126">
        <v>1</v>
      </c>
      <c r="C140" s="153" t="s">
        <v>750</v>
      </c>
      <c r="D140" s="127" t="s">
        <v>13</v>
      </c>
      <c r="E140" s="153" t="s">
        <v>628</v>
      </c>
      <c r="F140" s="122"/>
      <c r="G140" s="153" t="s">
        <v>172</v>
      </c>
      <c r="H140" s="153" t="s">
        <v>172</v>
      </c>
      <c r="I140" s="153"/>
      <c r="J140" s="153" t="s">
        <v>172</v>
      </c>
      <c r="K140" s="123"/>
      <c r="L140" s="149" t="s">
        <v>1628</v>
      </c>
      <c r="M140" s="173">
        <v>100</v>
      </c>
      <c r="N140" s="181"/>
    </row>
    <row r="141" spans="1:14" ht="111" customHeight="1" x14ac:dyDescent="0.25">
      <c r="A141" s="471"/>
      <c r="B141" s="122">
        <v>2</v>
      </c>
      <c r="C141" s="146" t="s">
        <v>347</v>
      </c>
      <c r="D141" s="122" t="s">
        <v>13</v>
      </c>
      <c r="E141" s="153" t="s">
        <v>27</v>
      </c>
      <c r="F141" s="122"/>
      <c r="G141" s="153" t="s">
        <v>1174</v>
      </c>
      <c r="H141" s="153" t="s">
        <v>1173</v>
      </c>
      <c r="I141" s="122"/>
      <c r="J141" s="153" t="s">
        <v>1173</v>
      </c>
      <c r="K141" s="126"/>
      <c r="L141" s="149" t="s">
        <v>1465</v>
      </c>
      <c r="M141" s="173">
        <v>100</v>
      </c>
      <c r="N141" s="181"/>
    </row>
    <row r="142" spans="1:14" ht="85.5" customHeight="1" x14ac:dyDescent="0.25">
      <c r="A142" s="470" t="s">
        <v>348</v>
      </c>
      <c r="B142" s="122">
        <v>1</v>
      </c>
      <c r="C142" s="153" t="s">
        <v>751</v>
      </c>
      <c r="D142" s="122" t="s">
        <v>158</v>
      </c>
      <c r="E142" s="153"/>
      <c r="F142" s="122"/>
      <c r="G142" s="153"/>
      <c r="H142" s="153" t="s">
        <v>1051</v>
      </c>
      <c r="I142" s="122"/>
      <c r="J142" s="122"/>
      <c r="K142" s="126"/>
      <c r="L142" s="149" t="s">
        <v>1295</v>
      </c>
      <c r="M142" s="173">
        <v>100</v>
      </c>
      <c r="N142" s="181"/>
    </row>
    <row r="143" spans="1:14" ht="129.75" customHeight="1" x14ac:dyDescent="0.25">
      <c r="A143" s="496"/>
      <c r="B143" s="122">
        <v>2</v>
      </c>
      <c r="C143" s="153" t="s">
        <v>349</v>
      </c>
      <c r="D143" s="122">
        <v>2021</v>
      </c>
      <c r="E143" s="153" t="s">
        <v>67</v>
      </c>
      <c r="F143" s="154">
        <v>30</v>
      </c>
      <c r="G143" s="153"/>
      <c r="H143" s="153" t="s">
        <v>976</v>
      </c>
      <c r="I143" s="154">
        <v>30</v>
      </c>
      <c r="J143" s="122"/>
      <c r="K143" s="126"/>
      <c r="L143" s="149" t="s">
        <v>1296</v>
      </c>
      <c r="M143" s="173">
        <v>100</v>
      </c>
      <c r="N143" s="181"/>
    </row>
    <row r="144" spans="1:14" ht="136.5" customHeight="1" x14ac:dyDescent="0.25">
      <c r="A144" s="470" t="s">
        <v>350</v>
      </c>
      <c r="B144" s="153">
        <v>1</v>
      </c>
      <c r="C144" s="153" t="s">
        <v>351</v>
      </c>
      <c r="D144" s="153" t="s">
        <v>13</v>
      </c>
      <c r="E144" s="153" t="s">
        <v>1175</v>
      </c>
      <c r="F144" s="153" t="e">
        <f>I144+K144+#REF!+#REF!</f>
        <v>#REF!</v>
      </c>
      <c r="G144" s="153" t="s">
        <v>1244</v>
      </c>
      <c r="H144" s="153" t="s">
        <v>924</v>
      </c>
      <c r="I144" s="153">
        <v>816.5</v>
      </c>
      <c r="J144" s="153" t="s">
        <v>925</v>
      </c>
      <c r="K144" s="123">
        <v>898.1</v>
      </c>
      <c r="L144" s="149" t="s">
        <v>1624</v>
      </c>
      <c r="M144" s="173">
        <v>70</v>
      </c>
      <c r="N144" s="181"/>
    </row>
    <row r="145" spans="1:15" ht="138.75" customHeight="1" x14ac:dyDescent="0.25">
      <c r="A145" s="496"/>
      <c r="B145" s="153">
        <v>2</v>
      </c>
      <c r="C145" s="153" t="s">
        <v>352</v>
      </c>
      <c r="D145" s="153" t="s">
        <v>13</v>
      </c>
      <c r="E145" s="153" t="s">
        <v>174</v>
      </c>
      <c r="F145" s="153" t="e">
        <f>I145+K145+#REF!+#REF!</f>
        <v>#REF!</v>
      </c>
      <c r="G145" s="153" t="s">
        <v>175</v>
      </c>
      <c r="H145" s="153" t="s">
        <v>176</v>
      </c>
      <c r="I145" s="153">
        <v>1152</v>
      </c>
      <c r="J145" s="153" t="s">
        <v>177</v>
      </c>
      <c r="K145" s="123">
        <v>1267.2</v>
      </c>
      <c r="L145" s="149" t="s">
        <v>1466</v>
      </c>
      <c r="M145" s="173">
        <v>100</v>
      </c>
      <c r="N145" s="181"/>
    </row>
    <row r="146" spans="1:15" ht="186" customHeight="1" x14ac:dyDescent="0.25">
      <c r="A146" s="144" t="s">
        <v>545</v>
      </c>
      <c r="B146" s="124">
        <v>1</v>
      </c>
      <c r="C146" s="128" t="s">
        <v>552</v>
      </c>
      <c r="D146" s="144" t="s">
        <v>13</v>
      </c>
      <c r="E146" s="144" t="s">
        <v>27</v>
      </c>
      <c r="F146" s="154">
        <v>8</v>
      </c>
      <c r="G146" s="154" t="s">
        <v>178</v>
      </c>
      <c r="H146" s="109" t="s">
        <v>980</v>
      </c>
      <c r="I146" s="154">
        <v>1.5</v>
      </c>
      <c r="J146" s="109" t="s">
        <v>980</v>
      </c>
      <c r="K146" s="129">
        <v>2</v>
      </c>
      <c r="L146" s="193" t="s">
        <v>1297</v>
      </c>
      <c r="M146" s="173">
        <v>100</v>
      </c>
      <c r="N146" s="181"/>
    </row>
    <row r="147" spans="1:15" ht="216.75" customHeight="1" x14ac:dyDescent="0.25">
      <c r="A147" s="466" t="s">
        <v>353</v>
      </c>
      <c r="B147" s="122">
        <v>1</v>
      </c>
      <c r="C147" s="130" t="s">
        <v>354</v>
      </c>
      <c r="D147" s="153" t="s">
        <v>13</v>
      </c>
      <c r="E147" s="153" t="s">
        <v>27</v>
      </c>
      <c r="F147" s="131"/>
      <c r="G147" s="154" t="s">
        <v>179</v>
      </c>
      <c r="H147" s="109" t="s">
        <v>979</v>
      </c>
      <c r="I147" s="154"/>
      <c r="J147" s="109" t="s">
        <v>979</v>
      </c>
      <c r="K147" s="129"/>
      <c r="L147" s="201" t="s">
        <v>1625</v>
      </c>
      <c r="M147" s="173">
        <v>100</v>
      </c>
      <c r="N147" s="181"/>
    </row>
    <row r="148" spans="1:15" ht="207.75" customHeight="1" x14ac:dyDescent="0.25">
      <c r="A148" s="466"/>
      <c r="B148" s="122">
        <v>2</v>
      </c>
      <c r="C148" s="130" t="s">
        <v>355</v>
      </c>
      <c r="D148" s="153" t="s">
        <v>13</v>
      </c>
      <c r="E148" s="153" t="s">
        <v>67</v>
      </c>
      <c r="F148" s="131">
        <v>7</v>
      </c>
      <c r="G148" s="154"/>
      <c r="H148" s="153" t="s">
        <v>980</v>
      </c>
      <c r="I148" s="154">
        <v>1</v>
      </c>
      <c r="J148" s="153" t="s">
        <v>1176</v>
      </c>
      <c r="K148" s="129">
        <v>2</v>
      </c>
      <c r="L148" s="201" t="s">
        <v>1298</v>
      </c>
      <c r="M148" s="173">
        <v>90</v>
      </c>
      <c r="N148" s="181"/>
    </row>
    <row r="149" spans="1:15" ht="240.75" customHeight="1" x14ac:dyDescent="0.25">
      <c r="A149" s="466"/>
      <c r="B149" s="122">
        <v>3</v>
      </c>
      <c r="C149" s="130" t="s">
        <v>356</v>
      </c>
      <c r="D149" s="153" t="s">
        <v>13</v>
      </c>
      <c r="E149" s="153" t="s">
        <v>27</v>
      </c>
      <c r="F149" s="131"/>
      <c r="G149" s="154" t="s">
        <v>180</v>
      </c>
      <c r="H149" s="109" t="s">
        <v>977</v>
      </c>
      <c r="I149" s="154"/>
      <c r="J149" s="109" t="s">
        <v>978</v>
      </c>
      <c r="K149" s="129"/>
      <c r="L149" s="202" t="s">
        <v>1467</v>
      </c>
      <c r="M149" s="173">
        <v>100</v>
      </c>
      <c r="N149" s="181"/>
    </row>
    <row r="150" spans="1:15" ht="199.5" x14ac:dyDescent="0.25">
      <c r="A150" s="153" t="s">
        <v>226</v>
      </c>
      <c r="B150" s="122">
        <v>1</v>
      </c>
      <c r="C150" s="153" t="s">
        <v>181</v>
      </c>
      <c r="D150" s="153" t="s">
        <v>13</v>
      </c>
      <c r="E150" s="153" t="s">
        <v>67</v>
      </c>
      <c r="F150" s="132">
        <v>8</v>
      </c>
      <c r="G150" s="132" t="s">
        <v>178</v>
      </c>
      <c r="H150" s="144" t="s">
        <v>1177</v>
      </c>
      <c r="I150" s="132">
        <v>2</v>
      </c>
      <c r="J150" s="144"/>
      <c r="K150" s="133">
        <v>2</v>
      </c>
      <c r="L150" s="149" t="s">
        <v>1626</v>
      </c>
      <c r="M150" s="173">
        <v>100</v>
      </c>
      <c r="N150" s="181"/>
    </row>
    <row r="151" spans="1:15" s="106" customFormat="1" ht="25.5" customHeight="1" x14ac:dyDescent="0.25">
      <c r="A151" s="123"/>
      <c r="B151" s="182"/>
      <c r="C151" s="166"/>
      <c r="D151" s="166"/>
      <c r="E151" s="166"/>
      <c r="F151" s="183"/>
      <c r="G151" s="183"/>
      <c r="H151" s="164"/>
      <c r="I151" s="183"/>
      <c r="J151" s="164"/>
      <c r="K151" s="183"/>
      <c r="L151" s="438" t="s">
        <v>1583</v>
      </c>
      <c r="M151" s="294">
        <f>SUM(M136:M150)/15</f>
        <v>97.333333333333329</v>
      </c>
      <c r="N151" s="181"/>
    </row>
    <row r="152" spans="1:15" ht="33" customHeight="1" x14ac:dyDescent="0.25">
      <c r="A152" s="488" t="s">
        <v>1396</v>
      </c>
      <c r="B152" s="489"/>
      <c r="C152" s="489"/>
      <c r="D152" s="489"/>
      <c r="E152" s="489"/>
      <c r="F152" s="489"/>
      <c r="G152" s="489"/>
      <c r="H152" s="489"/>
      <c r="I152" s="489"/>
      <c r="J152" s="489"/>
      <c r="K152" s="489"/>
      <c r="L152" s="489"/>
      <c r="M152" s="490"/>
      <c r="N152" s="243"/>
      <c r="O152" s="157"/>
    </row>
    <row r="153" spans="1:15" ht="153" customHeight="1" x14ac:dyDescent="0.25">
      <c r="A153" s="470" t="s">
        <v>553</v>
      </c>
      <c r="B153" s="135">
        <v>1</v>
      </c>
      <c r="C153" s="153" t="s">
        <v>752</v>
      </c>
      <c r="D153" s="122" t="s">
        <v>13</v>
      </c>
      <c r="E153" s="122"/>
      <c r="F153" s="109"/>
      <c r="G153" s="109" t="s">
        <v>607</v>
      </c>
      <c r="H153" s="109" t="s">
        <v>947</v>
      </c>
      <c r="I153" s="109"/>
      <c r="J153" s="109" t="s">
        <v>947</v>
      </c>
      <c r="K153" s="109"/>
      <c r="L153" s="331" t="s">
        <v>1468</v>
      </c>
      <c r="M153" s="189">
        <v>100</v>
      </c>
      <c r="N153" s="181"/>
    </row>
    <row r="154" spans="1:15" ht="156.75" customHeight="1" x14ac:dyDescent="0.25">
      <c r="A154" s="471"/>
      <c r="B154" s="135" t="s">
        <v>155</v>
      </c>
      <c r="C154" s="153" t="s">
        <v>357</v>
      </c>
      <c r="D154" s="122" t="s">
        <v>13</v>
      </c>
      <c r="E154" s="122"/>
      <c r="F154" s="109"/>
      <c r="G154" s="109"/>
      <c r="H154" s="109" t="s">
        <v>948</v>
      </c>
      <c r="I154" s="109"/>
      <c r="J154" s="109" t="s">
        <v>948</v>
      </c>
      <c r="K154" s="109"/>
      <c r="L154" s="332" t="s">
        <v>1469</v>
      </c>
      <c r="M154" s="189">
        <v>100</v>
      </c>
      <c r="N154" s="181"/>
    </row>
    <row r="155" spans="1:15" ht="208.5" customHeight="1" x14ac:dyDescent="0.25">
      <c r="A155" s="496"/>
      <c r="B155" s="135" t="s">
        <v>220</v>
      </c>
      <c r="C155" s="153" t="s">
        <v>554</v>
      </c>
      <c r="D155" s="122" t="s">
        <v>13</v>
      </c>
      <c r="E155" s="122"/>
      <c r="F155" s="109"/>
      <c r="G155" s="109"/>
      <c r="H155" s="109" t="s">
        <v>949</v>
      </c>
      <c r="I155" s="109"/>
      <c r="J155" s="109" t="s">
        <v>949</v>
      </c>
      <c r="K155" s="109"/>
      <c r="L155" s="333" t="s">
        <v>1511</v>
      </c>
      <c r="M155" s="189">
        <v>100</v>
      </c>
      <c r="N155" s="181"/>
    </row>
    <row r="156" spans="1:15" ht="279" customHeight="1" x14ac:dyDescent="0.25">
      <c r="A156" s="153" t="s">
        <v>540</v>
      </c>
      <c r="B156" s="153">
        <v>1</v>
      </c>
      <c r="C156" s="153" t="s">
        <v>541</v>
      </c>
      <c r="D156" s="153" t="s">
        <v>13</v>
      </c>
      <c r="E156" s="153" t="s">
        <v>218</v>
      </c>
      <c r="F156" s="153"/>
      <c r="G156" s="267" t="s">
        <v>608</v>
      </c>
      <c r="H156" s="267" t="s">
        <v>950</v>
      </c>
      <c r="I156" s="153"/>
      <c r="J156" s="267" t="s">
        <v>950</v>
      </c>
      <c r="K156" s="153"/>
      <c r="L156" s="334" t="s">
        <v>1261</v>
      </c>
      <c r="M156" s="335">
        <v>100</v>
      </c>
      <c r="N156" s="181"/>
    </row>
    <row r="157" spans="1:15" s="106" customFormat="1" ht="26.25" customHeight="1" x14ac:dyDescent="0.25">
      <c r="A157" s="123"/>
      <c r="B157" s="166"/>
      <c r="C157" s="166"/>
      <c r="D157" s="166"/>
      <c r="E157" s="166"/>
      <c r="F157" s="166"/>
      <c r="G157" s="336"/>
      <c r="H157" s="336"/>
      <c r="I157" s="166"/>
      <c r="J157" s="336"/>
      <c r="K157" s="166"/>
      <c r="L157" s="438" t="s">
        <v>1583</v>
      </c>
      <c r="M157" s="312">
        <f>SUM(M153:M156)/4</f>
        <v>100</v>
      </c>
      <c r="N157" s="181"/>
    </row>
    <row r="158" spans="1:15" ht="50.25" customHeight="1" x14ac:dyDescent="0.25">
      <c r="A158" s="488" t="s">
        <v>1418</v>
      </c>
      <c r="B158" s="489"/>
      <c r="C158" s="489"/>
      <c r="D158" s="489"/>
      <c r="E158" s="489"/>
      <c r="F158" s="489"/>
      <c r="G158" s="489"/>
      <c r="H158" s="489"/>
      <c r="I158" s="489"/>
      <c r="J158" s="489"/>
      <c r="K158" s="489"/>
      <c r="L158" s="489"/>
      <c r="M158" s="490"/>
      <c r="N158" s="181"/>
    </row>
    <row r="159" spans="1:15" ht="157.5" customHeight="1" x14ac:dyDescent="0.25">
      <c r="A159" s="470" t="s">
        <v>358</v>
      </c>
      <c r="B159" s="122">
        <v>1</v>
      </c>
      <c r="C159" s="153" t="s">
        <v>359</v>
      </c>
      <c r="D159" s="337" t="s">
        <v>1111</v>
      </c>
      <c r="E159" s="122"/>
      <c r="F159" s="154"/>
      <c r="G159" s="109" t="s">
        <v>878</v>
      </c>
      <c r="H159" s="109" t="s">
        <v>511</v>
      </c>
      <c r="I159" s="109"/>
      <c r="J159" s="109" t="s">
        <v>512</v>
      </c>
      <c r="K159" s="115"/>
      <c r="L159" s="204" t="s">
        <v>1470</v>
      </c>
      <c r="M159" s="175">
        <v>70</v>
      </c>
      <c r="N159" s="181"/>
    </row>
    <row r="160" spans="1:15" ht="208.5" customHeight="1" x14ac:dyDescent="0.25">
      <c r="A160" s="471"/>
      <c r="B160" s="122">
        <v>2</v>
      </c>
      <c r="C160" s="153" t="s">
        <v>360</v>
      </c>
      <c r="D160" s="337" t="s">
        <v>32</v>
      </c>
      <c r="E160" s="153" t="s">
        <v>191</v>
      </c>
      <c r="F160" s="154">
        <v>2</v>
      </c>
      <c r="G160" s="153" t="s">
        <v>190</v>
      </c>
      <c r="H160" s="153" t="s">
        <v>922</v>
      </c>
      <c r="I160" s="122">
        <v>0.5</v>
      </c>
      <c r="J160" s="153" t="s">
        <v>923</v>
      </c>
      <c r="K160" s="126">
        <v>0.5</v>
      </c>
      <c r="L160" s="208" t="s">
        <v>1262</v>
      </c>
      <c r="M160" s="175">
        <v>100</v>
      </c>
      <c r="N160" s="181"/>
    </row>
    <row r="161" spans="1:14" ht="159.75" customHeight="1" x14ac:dyDescent="0.25">
      <c r="A161" s="471"/>
      <c r="B161" s="122">
        <v>3</v>
      </c>
      <c r="C161" s="338" t="s">
        <v>361</v>
      </c>
      <c r="D161" s="337" t="s">
        <v>32</v>
      </c>
      <c r="E161" s="153" t="s">
        <v>1113</v>
      </c>
      <c r="F161" s="154">
        <v>2</v>
      </c>
      <c r="G161" s="153" t="s">
        <v>879</v>
      </c>
      <c r="H161" s="153" t="s">
        <v>192</v>
      </c>
      <c r="I161" s="154">
        <v>0.5</v>
      </c>
      <c r="J161" s="153" t="s">
        <v>193</v>
      </c>
      <c r="K161" s="339" t="s">
        <v>1112</v>
      </c>
      <c r="L161" s="208" t="s">
        <v>1493</v>
      </c>
      <c r="M161" s="175">
        <v>100</v>
      </c>
      <c r="N161" s="181"/>
    </row>
    <row r="162" spans="1:14" s="61" customFormat="1" ht="236.25" customHeight="1" x14ac:dyDescent="0.25">
      <c r="A162" s="471"/>
      <c r="B162" s="122">
        <v>4</v>
      </c>
      <c r="C162" s="153" t="s">
        <v>362</v>
      </c>
      <c r="D162" s="337" t="s">
        <v>32</v>
      </c>
      <c r="E162" s="153" t="s">
        <v>1105</v>
      </c>
      <c r="F162" s="154">
        <v>2</v>
      </c>
      <c r="G162" s="153" t="s">
        <v>194</v>
      </c>
      <c r="H162" s="153" t="s">
        <v>882</v>
      </c>
      <c r="I162" s="122">
        <v>0.5</v>
      </c>
      <c r="J162" s="153" t="s">
        <v>883</v>
      </c>
      <c r="K162" s="126">
        <v>0.5</v>
      </c>
      <c r="L162" s="208" t="s">
        <v>1494</v>
      </c>
      <c r="M162" s="175">
        <v>100</v>
      </c>
      <c r="N162" s="340"/>
    </row>
    <row r="163" spans="1:14" s="61" customFormat="1" ht="213" customHeight="1" x14ac:dyDescent="0.25">
      <c r="A163" s="471"/>
      <c r="B163" s="122">
        <v>5</v>
      </c>
      <c r="C163" s="153" t="s">
        <v>363</v>
      </c>
      <c r="D163" s="337" t="s">
        <v>32</v>
      </c>
      <c r="E163" s="153" t="s">
        <v>1114</v>
      </c>
      <c r="F163" s="109" t="s">
        <v>1116</v>
      </c>
      <c r="G163" s="153"/>
      <c r="H163" s="153" t="s">
        <v>920</v>
      </c>
      <c r="I163" s="122"/>
      <c r="J163" s="153" t="s">
        <v>921</v>
      </c>
      <c r="K163" s="126"/>
      <c r="L163" s="208" t="s">
        <v>1497</v>
      </c>
      <c r="M163" s="203">
        <v>100</v>
      </c>
      <c r="N163" s="340"/>
    </row>
    <row r="164" spans="1:14" ht="212.25" customHeight="1" x14ac:dyDescent="0.25">
      <c r="A164" s="471"/>
      <c r="B164" s="122"/>
      <c r="C164" s="338" t="s">
        <v>753</v>
      </c>
      <c r="D164" s="337" t="s">
        <v>32</v>
      </c>
      <c r="E164" s="153" t="s">
        <v>1117</v>
      </c>
      <c r="F164" s="122"/>
      <c r="G164" s="153" t="s">
        <v>1115</v>
      </c>
      <c r="H164" s="153" t="s">
        <v>880</v>
      </c>
      <c r="I164" s="154"/>
      <c r="J164" s="111" t="s">
        <v>881</v>
      </c>
      <c r="K164" s="129"/>
      <c r="L164" s="208" t="s">
        <v>1495</v>
      </c>
      <c r="M164" s="203">
        <v>100</v>
      </c>
      <c r="N164" s="181"/>
    </row>
    <row r="165" spans="1:14" ht="298.5" customHeight="1" x14ac:dyDescent="0.25">
      <c r="A165" s="144" t="s">
        <v>542</v>
      </c>
      <c r="B165" s="122">
        <v>1</v>
      </c>
      <c r="C165" s="153" t="s">
        <v>364</v>
      </c>
      <c r="D165" s="341" t="s">
        <v>13</v>
      </c>
      <c r="E165" s="153" t="s">
        <v>1117</v>
      </c>
      <c r="F165" s="122"/>
      <c r="G165" s="153" t="s">
        <v>889</v>
      </c>
      <c r="H165" s="153" t="s">
        <v>891</v>
      </c>
      <c r="I165" s="122"/>
      <c r="J165" s="153" t="s">
        <v>890</v>
      </c>
      <c r="K165" s="122"/>
      <c r="L165" s="342" t="s">
        <v>1496</v>
      </c>
      <c r="M165" s="175">
        <v>100</v>
      </c>
      <c r="N165" s="181"/>
    </row>
    <row r="166" spans="1:14" ht="120" customHeight="1" x14ac:dyDescent="0.25">
      <c r="A166" s="144" t="s">
        <v>513</v>
      </c>
      <c r="B166" s="122">
        <v>1</v>
      </c>
      <c r="C166" s="153" t="s">
        <v>514</v>
      </c>
      <c r="D166" s="337" t="s">
        <v>32</v>
      </c>
      <c r="E166" s="153" t="s">
        <v>1118</v>
      </c>
      <c r="F166" s="122"/>
      <c r="G166" s="153" t="s">
        <v>892</v>
      </c>
      <c r="H166" s="153" t="s">
        <v>893</v>
      </c>
      <c r="I166" s="122"/>
      <c r="J166" s="153" t="s">
        <v>919</v>
      </c>
      <c r="K166" s="126"/>
      <c r="L166" s="208" t="s">
        <v>1263</v>
      </c>
      <c r="M166" s="203">
        <v>100</v>
      </c>
      <c r="N166" s="181"/>
    </row>
    <row r="167" spans="1:14" ht="381" customHeight="1" x14ac:dyDescent="0.25">
      <c r="A167" s="470" t="s">
        <v>365</v>
      </c>
      <c r="B167" s="153">
        <v>1</v>
      </c>
      <c r="C167" s="343" t="s">
        <v>366</v>
      </c>
      <c r="D167" s="341" t="s">
        <v>13</v>
      </c>
      <c r="E167" s="153" t="s">
        <v>1119</v>
      </c>
      <c r="F167" s="240">
        <v>2</v>
      </c>
      <c r="G167" s="148" t="s">
        <v>195</v>
      </c>
      <c r="H167" s="108" t="s">
        <v>917</v>
      </c>
      <c r="I167" s="110">
        <v>0.5</v>
      </c>
      <c r="J167" s="108" t="s">
        <v>918</v>
      </c>
      <c r="K167" s="344">
        <v>0.5</v>
      </c>
      <c r="L167" s="208" t="s">
        <v>1410</v>
      </c>
      <c r="M167" s="175">
        <v>100</v>
      </c>
      <c r="N167" s="181"/>
    </row>
    <row r="168" spans="1:14" ht="398.25" customHeight="1" x14ac:dyDescent="0.25">
      <c r="A168" s="471"/>
      <c r="B168" s="153">
        <v>2</v>
      </c>
      <c r="C168" s="338" t="s">
        <v>367</v>
      </c>
      <c r="D168" s="341" t="s">
        <v>13</v>
      </c>
      <c r="E168" s="153" t="s">
        <v>1119</v>
      </c>
      <c r="F168" s="240">
        <v>4</v>
      </c>
      <c r="G168" s="148" t="s">
        <v>189</v>
      </c>
      <c r="H168" s="108" t="s">
        <v>182</v>
      </c>
      <c r="I168" s="240">
        <v>1</v>
      </c>
      <c r="J168" s="108" t="s">
        <v>183</v>
      </c>
      <c r="K168" s="345">
        <v>1</v>
      </c>
      <c r="L168" s="208" t="s">
        <v>1498</v>
      </c>
      <c r="M168" s="175">
        <v>100</v>
      </c>
      <c r="N168" s="181"/>
    </row>
    <row r="169" spans="1:14" ht="207.75" customHeight="1" x14ac:dyDescent="0.25">
      <c r="A169" s="471"/>
      <c r="B169" s="153">
        <v>3</v>
      </c>
      <c r="C169" s="338" t="s">
        <v>368</v>
      </c>
      <c r="D169" s="341" t="s">
        <v>13</v>
      </c>
      <c r="E169" s="148" t="s">
        <v>1264</v>
      </c>
      <c r="F169" s="109"/>
      <c r="G169" s="148"/>
      <c r="H169" s="110" t="s">
        <v>1120</v>
      </c>
      <c r="I169" s="109"/>
      <c r="J169" s="240" t="s">
        <v>1121</v>
      </c>
      <c r="K169" s="115"/>
      <c r="L169" s="208" t="s">
        <v>1499</v>
      </c>
      <c r="M169" s="175">
        <v>100</v>
      </c>
      <c r="N169" s="181"/>
    </row>
    <row r="170" spans="1:14" ht="234" customHeight="1" x14ac:dyDescent="0.25">
      <c r="A170" s="471"/>
      <c r="B170" s="153">
        <v>4</v>
      </c>
      <c r="C170" s="153" t="s">
        <v>884</v>
      </c>
      <c r="D170" s="341" t="s">
        <v>13</v>
      </c>
      <c r="E170" s="148" t="s">
        <v>1122</v>
      </c>
      <c r="F170" s="109">
        <v>80</v>
      </c>
      <c r="G170" s="148"/>
      <c r="H170" s="110" t="s">
        <v>668</v>
      </c>
      <c r="I170" s="109">
        <v>20</v>
      </c>
      <c r="J170" s="240" t="s">
        <v>1123</v>
      </c>
      <c r="K170" s="115">
        <v>20</v>
      </c>
      <c r="L170" s="208" t="s">
        <v>1265</v>
      </c>
      <c r="M170" s="175">
        <v>90</v>
      </c>
      <c r="N170" s="181"/>
    </row>
    <row r="171" spans="1:14" ht="221.25" customHeight="1" x14ac:dyDescent="0.25">
      <c r="A171" s="496"/>
      <c r="B171" s="153">
        <v>5</v>
      </c>
      <c r="C171" s="153" t="s">
        <v>369</v>
      </c>
      <c r="D171" s="341" t="s">
        <v>13</v>
      </c>
      <c r="E171" s="148" t="s">
        <v>1124</v>
      </c>
      <c r="F171" s="153"/>
      <c r="G171" s="153" t="s">
        <v>184</v>
      </c>
      <c r="H171" s="153" t="s">
        <v>814</v>
      </c>
      <c r="I171" s="153"/>
      <c r="J171" s="153" t="s">
        <v>814</v>
      </c>
      <c r="K171" s="123"/>
      <c r="L171" s="208" t="s">
        <v>1409</v>
      </c>
      <c r="M171" s="175">
        <v>100</v>
      </c>
      <c r="N171" s="181"/>
    </row>
    <row r="172" spans="1:14" ht="216" customHeight="1" x14ac:dyDescent="0.25">
      <c r="A172" s="470" t="s">
        <v>754</v>
      </c>
      <c r="B172" s="153">
        <v>1</v>
      </c>
      <c r="C172" s="338" t="s">
        <v>370</v>
      </c>
      <c r="D172" s="341" t="s">
        <v>13</v>
      </c>
      <c r="E172" s="153" t="s">
        <v>1126</v>
      </c>
      <c r="F172" s="153" t="s">
        <v>1125</v>
      </c>
      <c r="G172" s="153" t="s">
        <v>894</v>
      </c>
      <c r="H172" s="110" t="s">
        <v>1127</v>
      </c>
      <c r="I172" s="109"/>
      <c r="J172" s="110" t="s">
        <v>1128</v>
      </c>
      <c r="K172" s="115"/>
      <c r="L172" s="208" t="s">
        <v>1266</v>
      </c>
      <c r="M172" s="175">
        <v>90</v>
      </c>
      <c r="N172" s="181"/>
    </row>
    <row r="173" spans="1:14" ht="334.5" customHeight="1" x14ac:dyDescent="0.25">
      <c r="A173" s="471"/>
      <c r="B173" s="153">
        <v>2</v>
      </c>
      <c r="C173" s="153" t="s">
        <v>755</v>
      </c>
      <c r="D173" s="341" t="s">
        <v>185</v>
      </c>
      <c r="E173" s="153" t="s">
        <v>1129</v>
      </c>
      <c r="F173" s="109">
        <v>20</v>
      </c>
      <c r="G173" s="153" t="s">
        <v>186</v>
      </c>
      <c r="H173" s="153" t="s">
        <v>915</v>
      </c>
      <c r="I173" s="109">
        <v>5</v>
      </c>
      <c r="J173" s="153" t="s">
        <v>916</v>
      </c>
      <c r="K173" s="109">
        <v>5</v>
      </c>
      <c r="L173" s="205" t="s">
        <v>1267</v>
      </c>
      <c r="M173" s="175">
        <v>100</v>
      </c>
      <c r="N173" s="181"/>
    </row>
    <row r="174" spans="1:14" ht="124.5" customHeight="1" x14ac:dyDescent="0.25">
      <c r="A174" s="471"/>
      <c r="B174" s="153">
        <v>3</v>
      </c>
      <c r="C174" s="153" t="s">
        <v>371</v>
      </c>
      <c r="D174" s="341" t="s">
        <v>185</v>
      </c>
      <c r="E174" s="153" t="s">
        <v>898</v>
      </c>
      <c r="F174" s="109">
        <v>10</v>
      </c>
      <c r="G174" s="153" t="s">
        <v>895</v>
      </c>
      <c r="H174" s="109" t="s">
        <v>896</v>
      </c>
      <c r="I174" s="109"/>
      <c r="J174" s="109" t="s">
        <v>897</v>
      </c>
      <c r="K174" s="115">
        <v>2</v>
      </c>
      <c r="L174" s="208" t="s">
        <v>1299</v>
      </c>
      <c r="M174" s="175">
        <v>100</v>
      </c>
      <c r="N174" s="181"/>
    </row>
    <row r="175" spans="1:14" ht="113.25" customHeight="1" x14ac:dyDescent="0.25">
      <c r="A175" s="471"/>
      <c r="B175" s="153">
        <v>4</v>
      </c>
      <c r="C175" s="153" t="s">
        <v>372</v>
      </c>
      <c r="D175" s="341" t="s">
        <v>13</v>
      </c>
      <c r="E175" s="153" t="s">
        <v>1130</v>
      </c>
      <c r="F175" s="153"/>
      <c r="G175" s="153"/>
      <c r="H175" s="153" t="s">
        <v>1132</v>
      </c>
      <c r="I175" s="153"/>
      <c r="J175" s="153" t="s">
        <v>1131</v>
      </c>
      <c r="K175" s="123"/>
      <c r="L175" s="208" t="s">
        <v>1408</v>
      </c>
      <c r="M175" s="203">
        <v>100</v>
      </c>
      <c r="N175" s="181"/>
    </row>
    <row r="176" spans="1:14" ht="210" customHeight="1" x14ac:dyDescent="0.25">
      <c r="A176" s="471"/>
      <c r="B176" s="153">
        <v>5</v>
      </c>
      <c r="C176" s="153" t="s">
        <v>373</v>
      </c>
      <c r="D176" s="341" t="s">
        <v>13</v>
      </c>
      <c r="E176" s="153" t="s">
        <v>1134</v>
      </c>
      <c r="F176" s="109">
        <v>30</v>
      </c>
      <c r="G176" s="153" t="s">
        <v>1133</v>
      </c>
      <c r="H176" s="153" t="s">
        <v>1135</v>
      </c>
      <c r="I176" s="154"/>
      <c r="J176" s="153" t="s">
        <v>1135</v>
      </c>
      <c r="K176" s="129">
        <v>30</v>
      </c>
      <c r="L176" s="208" t="s">
        <v>1627</v>
      </c>
      <c r="M176" s="203">
        <v>100</v>
      </c>
      <c r="N176" s="181"/>
    </row>
    <row r="177" spans="1:42" ht="164.25" customHeight="1" x14ac:dyDescent="0.25">
      <c r="A177" s="501" t="s">
        <v>374</v>
      </c>
      <c r="B177" s="153">
        <v>1</v>
      </c>
      <c r="C177" s="108" t="s">
        <v>375</v>
      </c>
      <c r="D177" s="346" t="s">
        <v>13</v>
      </c>
      <c r="E177" s="153" t="s">
        <v>164</v>
      </c>
      <c r="F177" s="242">
        <v>200</v>
      </c>
      <c r="G177" s="118" t="s">
        <v>899</v>
      </c>
      <c r="H177" s="118" t="s">
        <v>1136</v>
      </c>
      <c r="I177" s="347">
        <v>50</v>
      </c>
      <c r="J177" s="118" t="s">
        <v>1136</v>
      </c>
      <c r="K177" s="288">
        <v>50</v>
      </c>
      <c r="L177" s="208" t="s">
        <v>1300</v>
      </c>
      <c r="M177" s="175">
        <v>100</v>
      </c>
      <c r="N177" s="181"/>
    </row>
    <row r="178" spans="1:42" ht="371.25" customHeight="1" x14ac:dyDescent="0.25">
      <c r="A178" s="472"/>
      <c r="B178" s="153">
        <v>2</v>
      </c>
      <c r="C178" s="108" t="s">
        <v>756</v>
      </c>
      <c r="D178" s="346" t="s">
        <v>13</v>
      </c>
      <c r="E178" s="153" t="s">
        <v>515</v>
      </c>
      <c r="F178" s="242">
        <v>400</v>
      </c>
      <c r="G178" s="118" t="s">
        <v>1137</v>
      </c>
      <c r="H178" s="118" t="s">
        <v>900</v>
      </c>
      <c r="I178" s="242">
        <v>100</v>
      </c>
      <c r="J178" s="118" t="s">
        <v>1427</v>
      </c>
      <c r="K178" s="288">
        <v>100</v>
      </c>
      <c r="L178" s="208" t="s">
        <v>1500</v>
      </c>
      <c r="M178" s="175" t="s">
        <v>1385</v>
      </c>
      <c r="N178" s="181"/>
    </row>
    <row r="179" spans="1:42" ht="393.75" customHeight="1" x14ac:dyDescent="0.25">
      <c r="A179" s="472"/>
      <c r="B179" s="153">
        <v>3</v>
      </c>
      <c r="C179" s="108" t="s">
        <v>376</v>
      </c>
      <c r="D179" s="346" t="s">
        <v>13</v>
      </c>
      <c r="E179" s="153" t="s">
        <v>515</v>
      </c>
      <c r="F179" s="242">
        <v>8</v>
      </c>
      <c r="G179" s="118" t="s">
        <v>187</v>
      </c>
      <c r="H179" s="118" t="s">
        <v>1138</v>
      </c>
      <c r="I179" s="242">
        <v>2</v>
      </c>
      <c r="J179" s="242" t="s">
        <v>1138</v>
      </c>
      <c r="K179" s="288">
        <v>2</v>
      </c>
      <c r="L179" s="208" t="s">
        <v>1501</v>
      </c>
      <c r="M179" s="175">
        <v>100</v>
      </c>
      <c r="N179" s="181"/>
    </row>
    <row r="180" spans="1:42" ht="145.5" customHeight="1" x14ac:dyDescent="0.25">
      <c r="A180" s="502"/>
      <c r="B180" s="153">
        <v>4</v>
      </c>
      <c r="C180" s="108" t="s">
        <v>516</v>
      </c>
      <c r="D180" s="346" t="s">
        <v>13</v>
      </c>
      <c r="E180" s="153" t="s">
        <v>27</v>
      </c>
      <c r="F180" s="242">
        <v>365</v>
      </c>
      <c r="G180" s="348" t="s">
        <v>1139</v>
      </c>
      <c r="H180" s="349" t="s">
        <v>1245</v>
      </c>
      <c r="I180" s="242">
        <v>80</v>
      </c>
      <c r="J180" s="349" t="s">
        <v>901</v>
      </c>
      <c r="K180" s="242">
        <v>90</v>
      </c>
      <c r="L180" s="217" t="s">
        <v>1502</v>
      </c>
      <c r="M180" s="175">
        <v>100</v>
      </c>
      <c r="N180" s="181"/>
    </row>
    <row r="181" spans="1:42" ht="221.25" customHeight="1" x14ac:dyDescent="0.25">
      <c r="A181" s="472" t="s">
        <v>757</v>
      </c>
      <c r="B181" s="153">
        <v>1</v>
      </c>
      <c r="C181" s="153" t="s">
        <v>377</v>
      </c>
      <c r="D181" s="346" t="s">
        <v>13</v>
      </c>
      <c r="E181" s="118" t="s">
        <v>1140</v>
      </c>
      <c r="F181" s="242"/>
      <c r="G181" s="350" t="s">
        <v>197</v>
      </c>
      <c r="H181" s="108" t="s">
        <v>902</v>
      </c>
      <c r="I181" s="242"/>
      <c r="J181" s="108" t="s">
        <v>902</v>
      </c>
      <c r="K181" s="288"/>
      <c r="L181" s="208" t="s">
        <v>1503</v>
      </c>
      <c r="M181" s="175">
        <v>100</v>
      </c>
      <c r="N181" s="181"/>
    </row>
    <row r="182" spans="1:42" ht="153" customHeight="1" x14ac:dyDescent="0.25">
      <c r="A182" s="472"/>
      <c r="B182" s="153">
        <v>2</v>
      </c>
      <c r="C182" s="153" t="s">
        <v>378</v>
      </c>
      <c r="D182" s="346" t="s">
        <v>13</v>
      </c>
      <c r="E182" s="153" t="s">
        <v>1141</v>
      </c>
      <c r="F182" s="242"/>
      <c r="G182" s="350" t="s">
        <v>914</v>
      </c>
      <c r="H182" s="130" t="s">
        <v>198</v>
      </c>
      <c r="I182" s="242"/>
      <c r="J182" s="108" t="s">
        <v>188</v>
      </c>
      <c r="K182" s="288"/>
      <c r="L182" s="208" t="s">
        <v>1504</v>
      </c>
      <c r="M182" s="175">
        <v>100</v>
      </c>
      <c r="N182" s="181"/>
    </row>
    <row r="183" spans="1:42" ht="156.75" customHeight="1" x14ac:dyDescent="0.25">
      <c r="A183" s="470" t="s">
        <v>379</v>
      </c>
      <c r="B183" s="122">
        <v>1</v>
      </c>
      <c r="C183" s="153" t="s">
        <v>380</v>
      </c>
      <c r="D183" s="346" t="s">
        <v>13</v>
      </c>
      <c r="E183" s="118" t="s">
        <v>27</v>
      </c>
      <c r="F183" s="118"/>
      <c r="G183" s="153" t="s">
        <v>199</v>
      </c>
      <c r="H183" s="351" t="s">
        <v>912</v>
      </c>
      <c r="I183" s="140"/>
      <c r="J183" s="108" t="s">
        <v>913</v>
      </c>
      <c r="K183" s="141"/>
      <c r="L183" s="208" t="s">
        <v>1505</v>
      </c>
      <c r="M183" s="175">
        <v>90</v>
      </c>
      <c r="N183" s="181"/>
    </row>
    <row r="184" spans="1:42" ht="213" customHeight="1" x14ac:dyDescent="0.25">
      <c r="A184" s="471"/>
      <c r="B184" s="122">
        <v>2</v>
      </c>
      <c r="C184" s="245" t="s">
        <v>758</v>
      </c>
      <c r="D184" s="346" t="s">
        <v>13</v>
      </c>
      <c r="E184" s="118" t="s">
        <v>164</v>
      </c>
      <c r="F184" s="242">
        <v>40</v>
      </c>
      <c r="G184" s="153" t="s">
        <v>903</v>
      </c>
      <c r="H184" s="108" t="s">
        <v>904</v>
      </c>
      <c r="I184" s="242">
        <v>10</v>
      </c>
      <c r="J184" s="118" t="s">
        <v>905</v>
      </c>
      <c r="K184" s="288">
        <v>10</v>
      </c>
      <c r="L184" s="208" t="s">
        <v>1506</v>
      </c>
      <c r="M184" s="175">
        <v>100</v>
      </c>
      <c r="N184" s="181"/>
    </row>
    <row r="185" spans="1:42" ht="141.75" customHeight="1" x14ac:dyDescent="0.25">
      <c r="A185" s="471"/>
      <c r="B185" s="122">
        <v>3</v>
      </c>
      <c r="C185" s="245" t="s">
        <v>381</v>
      </c>
      <c r="D185" s="346" t="s">
        <v>13</v>
      </c>
      <c r="E185" s="118" t="s">
        <v>164</v>
      </c>
      <c r="F185" s="242">
        <v>20</v>
      </c>
      <c r="G185" s="118" t="s">
        <v>517</v>
      </c>
      <c r="H185" s="108" t="s">
        <v>518</v>
      </c>
      <c r="I185" s="242">
        <v>5</v>
      </c>
      <c r="J185" s="118" t="s">
        <v>519</v>
      </c>
      <c r="K185" s="288">
        <v>5</v>
      </c>
      <c r="L185" s="208" t="s">
        <v>1301</v>
      </c>
      <c r="M185" s="175">
        <v>100</v>
      </c>
      <c r="N185" s="243"/>
    </row>
    <row r="186" spans="1:42" s="45" customFormat="1" ht="177.75" customHeight="1" x14ac:dyDescent="0.25">
      <c r="A186" s="496"/>
      <c r="B186" s="122">
        <v>4</v>
      </c>
      <c r="C186" s="245" t="s">
        <v>382</v>
      </c>
      <c r="D186" s="346" t="s">
        <v>13</v>
      </c>
      <c r="E186" s="153" t="s">
        <v>1142</v>
      </c>
      <c r="F186" s="242"/>
      <c r="G186" s="118" t="s">
        <v>520</v>
      </c>
      <c r="H186" s="352" t="s">
        <v>906</v>
      </c>
      <c r="I186" s="242"/>
      <c r="J186" s="352" t="s">
        <v>521</v>
      </c>
      <c r="K186" s="288"/>
      <c r="L186" s="208" t="s">
        <v>1507</v>
      </c>
      <c r="M186" s="175">
        <v>100</v>
      </c>
      <c r="N186" s="222"/>
      <c r="O186" s="78"/>
      <c r="P186" s="78"/>
      <c r="Q186" s="78"/>
      <c r="R186" s="78"/>
      <c r="S186" s="78"/>
      <c r="T186" s="78"/>
      <c r="U186" s="78"/>
      <c r="V186" s="78"/>
      <c r="W186" s="78"/>
      <c r="X186" s="78"/>
      <c r="Y186" s="78"/>
      <c r="Z186" s="78"/>
      <c r="AA186" s="78"/>
      <c r="AB186" s="78"/>
      <c r="AC186" s="78"/>
      <c r="AD186" s="78"/>
      <c r="AE186" s="78"/>
      <c r="AF186" s="78"/>
      <c r="AG186" s="78"/>
      <c r="AH186" s="78"/>
      <c r="AI186" s="78"/>
      <c r="AJ186" s="78"/>
      <c r="AK186" s="78"/>
      <c r="AL186" s="78"/>
      <c r="AM186" s="78"/>
      <c r="AN186" s="78"/>
      <c r="AO186" s="78"/>
      <c r="AP186" s="89"/>
    </row>
    <row r="187" spans="1:42" s="45" customFormat="1" ht="278.25" customHeight="1" x14ac:dyDescent="0.25">
      <c r="A187" s="470" t="s">
        <v>1157</v>
      </c>
      <c r="B187" s="122">
        <v>1</v>
      </c>
      <c r="C187" s="153" t="s">
        <v>383</v>
      </c>
      <c r="D187" s="187" t="s">
        <v>13</v>
      </c>
      <c r="E187" s="118" t="s">
        <v>1143</v>
      </c>
      <c r="F187" s="187">
        <v>2000</v>
      </c>
      <c r="G187" s="118" t="s">
        <v>907</v>
      </c>
      <c r="H187" s="118" t="s">
        <v>908</v>
      </c>
      <c r="I187" s="134">
        <v>500</v>
      </c>
      <c r="J187" s="118" t="s">
        <v>908</v>
      </c>
      <c r="K187" s="139">
        <v>500</v>
      </c>
      <c r="L187" s="208" t="s">
        <v>1302</v>
      </c>
      <c r="M187" s="175">
        <v>100</v>
      </c>
      <c r="N187" s="222"/>
      <c r="O187" s="78"/>
      <c r="P187" s="78"/>
      <c r="Q187" s="78"/>
      <c r="R187" s="78"/>
      <c r="S187" s="78"/>
      <c r="T187" s="78"/>
      <c r="U187" s="78"/>
      <c r="V187" s="78"/>
      <c r="W187" s="78"/>
      <c r="X187" s="78"/>
      <c r="Y187" s="78"/>
      <c r="Z187" s="78"/>
      <c r="AA187" s="78"/>
      <c r="AB187" s="78"/>
      <c r="AC187" s="78"/>
      <c r="AD187" s="78"/>
      <c r="AE187" s="78"/>
      <c r="AF187" s="78"/>
      <c r="AG187" s="78"/>
      <c r="AH187" s="78"/>
      <c r="AI187" s="78"/>
      <c r="AJ187" s="78"/>
      <c r="AK187" s="78"/>
      <c r="AL187" s="78"/>
      <c r="AM187" s="78"/>
      <c r="AN187" s="78"/>
      <c r="AO187" s="78"/>
      <c r="AP187" s="89"/>
    </row>
    <row r="188" spans="1:42" ht="152.25" customHeight="1" x14ac:dyDescent="0.25">
      <c r="A188" s="471"/>
      <c r="B188" s="124">
        <v>2</v>
      </c>
      <c r="C188" s="144" t="s">
        <v>384</v>
      </c>
      <c r="D188" s="187" t="s">
        <v>13</v>
      </c>
      <c r="E188" s="118" t="s">
        <v>1155</v>
      </c>
      <c r="F188" s="134">
        <v>45</v>
      </c>
      <c r="G188" s="187"/>
      <c r="H188" s="118" t="s">
        <v>1158</v>
      </c>
      <c r="I188" s="134"/>
      <c r="J188" s="118" t="s">
        <v>1156</v>
      </c>
      <c r="K188" s="139">
        <v>15</v>
      </c>
      <c r="L188" s="208" t="s">
        <v>1509</v>
      </c>
      <c r="M188" s="203">
        <v>90</v>
      </c>
      <c r="N188" s="181"/>
    </row>
    <row r="189" spans="1:42" s="106" customFormat="1" ht="113.25" customHeight="1" x14ac:dyDescent="0.25">
      <c r="A189" s="470" t="s">
        <v>385</v>
      </c>
      <c r="B189" s="122">
        <v>1</v>
      </c>
      <c r="C189" s="153" t="s">
        <v>386</v>
      </c>
      <c r="D189" s="353" t="s">
        <v>13</v>
      </c>
      <c r="E189" s="118" t="s">
        <v>67</v>
      </c>
      <c r="F189" s="134">
        <v>200</v>
      </c>
      <c r="G189" s="118" t="s">
        <v>522</v>
      </c>
      <c r="H189" s="118" t="s">
        <v>818</v>
      </c>
      <c r="I189" s="134">
        <v>50</v>
      </c>
      <c r="J189" s="118" t="s">
        <v>909</v>
      </c>
      <c r="K189" s="139">
        <v>50</v>
      </c>
      <c r="L189" s="208" t="s">
        <v>1508</v>
      </c>
      <c r="M189" s="203">
        <v>100</v>
      </c>
      <c r="N189" s="181"/>
    </row>
    <row r="190" spans="1:42" ht="126.75" customHeight="1" x14ac:dyDescent="0.25">
      <c r="A190" s="471"/>
      <c r="B190" s="122">
        <v>2</v>
      </c>
      <c r="C190" s="153" t="s">
        <v>387</v>
      </c>
      <c r="D190" s="353" t="s">
        <v>13</v>
      </c>
      <c r="E190" s="118" t="s">
        <v>67</v>
      </c>
      <c r="F190" s="134">
        <v>40</v>
      </c>
      <c r="G190" s="118" t="s">
        <v>910</v>
      </c>
      <c r="H190" s="118" t="s">
        <v>818</v>
      </c>
      <c r="I190" s="134">
        <v>10</v>
      </c>
      <c r="J190" s="118" t="s">
        <v>818</v>
      </c>
      <c r="K190" s="288">
        <v>10</v>
      </c>
      <c r="L190" s="208" t="s">
        <v>1510</v>
      </c>
      <c r="M190" s="203">
        <v>100</v>
      </c>
      <c r="N190" s="181"/>
    </row>
    <row r="191" spans="1:42" ht="103.5" customHeight="1" x14ac:dyDescent="0.25">
      <c r="A191" s="496"/>
      <c r="B191" s="354">
        <v>3</v>
      </c>
      <c r="C191" s="146" t="s">
        <v>759</v>
      </c>
      <c r="D191" s="337" t="s">
        <v>32</v>
      </c>
      <c r="E191" s="153" t="s">
        <v>67</v>
      </c>
      <c r="F191" s="109">
        <v>124</v>
      </c>
      <c r="G191" s="109" t="s">
        <v>911</v>
      </c>
      <c r="H191" s="153"/>
      <c r="I191" s="109"/>
      <c r="J191" s="153" t="s">
        <v>1159</v>
      </c>
      <c r="K191" s="115">
        <v>40</v>
      </c>
      <c r="L191" s="208" t="s">
        <v>1303</v>
      </c>
      <c r="M191" s="355">
        <v>100</v>
      </c>
      <c r="N191" s="181"/>
    </row>
    <row r="192" spans="1:42" ht="21" customHeight="1" x14ac:dyDescent="0.25">
      <c r="A192" s="230"/>
      <c r="B192" s="356"/>
      <c r="C192" s="271"/>
      <c r="D192" s="357"/>
      <c r="E192" s="166"/>
      <c r="F192" s="162"/>
      <c r="G192" s="162"/>
      <c r="H192" s="166"/>
      <c r="I192" s="162"/>
      <c r="J192" s="166"/>
      <c r="K192" s="162"/>
      <c r="L192" s="438" t="s">
        <v>1583</v>
      </c>
      <c r="M192" s="294">
        <f>SUM(M159:M191)/33</f>
        <v>94.848484848484844</v>
      </c>
      <c r="N192" s="181"/>
    </row>
    <row r="193" spans="1:14" ht="42.75" customHeight="1" x14ac:dyDescent="0.25">
      <c r="A193" s="488" t="s">
        <v>1419</v>
      </c>
      <c r="B193" s="489"/>
      <c r="C193" s="489"/>
      <c r="D193" s="489"/>
      <c r="E193" s="489"/>
      <c r="F193" s="489"/>
      <c r="G193" s="489"/>
      <c r="H193" s="489"/>
      <c r="I193" s="489"/>
      <c r="J193" s="489"/>
      <c r="K193" s="489"/>
      <c r="L193" s="489"/>
      <c r="M193" s="490"/>
      <c r="N193" s="181"/>
    </row>
    <row r="194" spans="1:14" ht="91.5" customHeight="1" x14ac:dyDescent="0.25">
      <c r="A194" s="470" t="s">
        <v>561</v>
      </c>
      <c r="B194" s="153">
        <v>1</v>
      </c>
      <c r="C194" s="153" t="s">
        <v>543</v>
      </c>
      <c r="D194" s="358" t="s">
        <v>13</v>
      </c>
      <c r="E194" s="358"/>
      <c r="F194" s="358"/>
      <c r="G194" s="358">
        <v>0</v>
      </c>
      <c r="H194" s="358" t="s">
        <v>854</v>
      </c>
      <c r="I194" s="358"/>
      <c r="J194" s="358" t="s">
        <v>853</v>
      </c>
      <c r="K194" s="359"/>
      <c r="L194" s="149" t="s">
        <v>1304</v>
      </c>
      <c r="M194" s="203">
        <v>70</v>
      </c>
      <c r="N194" s="181"/>
    </row>
    <row r="195" spans="1:14" ht="120" customHeight="1" x14ac:dyDescent="0.25">
      <c r="A195" s="471"/>
      <c r="B195" s="153">
        <v>2</v>
      </c>
      <c r="C195" s="153" t="s">
        <v>567</v>
      </c>
      <c r="D195" s="153" t="s">
        <v>200</v>
      </c>
      <c r="E195" s="153" t="s">
        <v>975</v>
      </c>
      <c r="F195" s="153"/>
      <c r="G195" s="153" t="s">
        <v>1144</v>
      </c>
      <c r="H195" s="153"/>
      <c r="I195" s="153"/>
      <c r="J195" s="153" t="s">
        <v>852</v>
      </c>
      <c r="K195" s="123"/>
      <c r="L195" s="193" t="s">
        <v>1305</v>
      </c>
      <c r="M195" s="203">
        <v>100</v>
      </c>
      <c r="N195" s="181"/>
    </row>
    <row r="196" spans="1:14" ht="96.75" customHeight="1" x14ac:dyDescent="0.25">
      <c r="A196" s="496"/>
      <c r="B196" s="153">
        <v>3</v>
      </c>
      <c r="C196" s="153" t="s">
        <v>389</v>
      </c>
      <c r="D196" s="153" t="s">
        <v>158</v>
      </c>
      <c r="E196" s="153" t="s">
        <v>1145</v>
      </c>
      <c r="F196" s="154">
        <v>6</v>
      </c>
      <c r="G196" s="122"/>
      <c r="H196" s="153" t="s">
        <v>851</v>
      </c>
      <c r="I196" s="154">
        <v>4</v>
      </c>
      <c r="J196" s="153" t="s">
        <v>851</v>
      </c>
      <c r="K196" s="129">
        <v>2</v>
      </c>
      <c r="L196" s="201" t="s">
        <v>1307</v>
      </c>
      <c r="M196" s="203">
        <v>100</v>
      </c>
      <c r="N196" s="181"/>
    </row>
    <row r="197" spans="1:14" ht="81.75" customHeight="1" x14ac:dyDescent="0.25">
      <c r="A197" s="470" t="s">
        <v>562</v>
      </c>
      <c r="B197" s="153">
        <v>1</v>
      </c>
      <c r="C197" s="153" t="s">
        <v>760</v>
      </c>
      <c r="D197" s="153" t="s">
        <v>639</v>
      </c>
      <c r="E197" s="153" t="s">
        <v>1114</v>
      </c>
      <c r="F197" s="153"/>
      <c r="G197" s="153"/>
      <c r="H197" s="153"/>
      <c r="I197" s="153"/>
      <c r="J197" s="267"/>
      <c r="K197" s="123"/>
      <c r="L197" s="184" t="s">
        <v>1253</v>
      </c>
      <c r="M197" s="175" t="s">
        <v>1254</v>
      </c>
      <c r="N197" s="181"/>
    </row>
    <row r="198" spans="1:14" ht="109.5" customHeight="1" x14ac:dyDescent="0.25">
      <c r="A198" s="471"/>
      <c r="B198" s="153">
        <v>2</v>
      </c>
      <c r="C198" s="153" t="s">
        <v>388</v>
      </c>
      <c r="D198" s="358" t="s">
        <v>639</v>
      </c>
      <c r="E198" s="267" t="s">
        <v>1190</v>
      </c>
      <c r="F198" s="154">
        <v>2500</v>
      </c>
      <c r="G198" s="360"/>
      <c r="H198" s="360"/>
      <c r="I198" s="360"/>
      <c r="J198" s="267" t="s">
        <v>1146</v>
      </c>
      <c r="K198" s="129">
        <v>2500</v>
      </c>
      <c r="L198" s="208" t="s">
        <v>1306</v>
      </c>
      <c r="M198" s="203">
        <v>100</v>
      </c>
      <c r="N198" s="181"/>
    </row>
    <row r="199" spans="1:14" ht="119.25" customHeight="1" x14ac:dyDescent="0.25">
      <c r="A199" s="471"/>
      <c r="B199" s="144">
        <v>3</v>
      </c>
      <c r="C199" s="144" t="s">
        <v>535</v>
      </c>
      <c r="D199" s="144" t="s">
        <v>13</v>
      </c>
      <c r="E199" s="144" t="s">
        <v>1145</v>
      </c>
      <c r="F199" s="144"/>
      <c r="G199" s="144"/>
      <c r="H199" s="144" t="s">
        <v>1147</v>
      </c>
      <c r="I199" s="144"/>
      <c r="J199" s="144" t="s">
        <v>536</v>
      </c>
      <c r="K199" s="153"/>
      <c r="L199" s="361" t="s">
        <v>1308</v>
      </c>
      <c r="M199" s="203">
        <v>90</v>
      </c>
      <c r="N199" s="181"/>
    </row>
    <row r="200" spans="1:14" ht="155.25" customHeight="1" x14ac:dyDescent="0.25">
      <c r="A200" s="496"/>
      <c r="B200" s="122">
        <v>4</v>
      </c>
      <c r="C200" s="153" t="s">
        <v>563</v>
      </c>
      <c r="D200" s="144" t="s">
        <v>13</v>
      </c>
      <c r="E200" s="267" t="s">
        <v>1105</v>
      </c>
      <c r="F200" s="154">
        <v>8</v>
      </c>
      <c r="G200" s="360"/>
      <c r="H200" s="267" t="s">
        <v>815</v>
      </c>
      <c r="I200" s="154">
        <v>2</v>
      </c>
      <c r="J200" s="267" t="s">
        <v>815</v>
      </c>
      <c r="K200" s="129">
        <v>2</v>
      </c>
      <c r="L200" s="208" t="s">
        <v>1255</v>
      </c>
      <c r="M200" s="355">
        <v>100</v>
      </c>
      <c r="N200" s="181"/>
    </row>
    <row r="201" spans="1:14" s="106" customFormat="1" ht="26.25" customHeight="1" x14ac:dyDescent="0.25">
      <c r="A201" s="230"/>
      <c r="B201" s="182"/>
      <c r="C201" s="166"/>
      <c r="D201" s="164"/>
      <c r="E201" s="336"/>
      <c r="F201" s="167"/>
      <c r="G201" s="362"/>
      <c r="H201" s="336"/>
      <c r="I201" s="167"/>
      <c r="J201" s="336"/>
      <c r="K201" s="167"/>
      <c r="L201" s="438" t="s">
        <v>1583</v>
      </c>
      <c r="M201" s="294">
        <f>SUM(M194:M200)/6</f>
        <v>93.333333333333329</v>
      </c>
      <c r="N201" s="181"/>
    </row>
    <row r="202" spans="1:14" ht="44.25" customHeight="1" x14ac:dyDescent="0.25">
      <c r="A202" s="488" t="s">
        <v>1420</v>
      </c>
      <c r="B202" s="489"/>
      <c r="C202" s="489"/>
      <c r="D202" s="489"/>
      <c r="E202" s="489"/>
      <c r="F202" s="489"/>
      <c r="G202" s="489"/>
      <c r="H202" s="489"/>
      <c r="I202" s="489"/>
      <c r="J202" s="489"/>
      <c r="K202" s="489"/>
      <c r="L202" s="489"/>
      <c r="M202" s="490"/>
      <c r="N202" s="181"/>
    </row>
    <row r="203" spans="1:14" ht="116.25" customHeight="1" x14ac:dyDescent="0.25">
      <c r="A203" s="470" t="s">
        <v>202</v>
      </c>
      <c r="B203" s="363">
        <v>1</v>
      </c>
      <c r="C203" s="153" t="s">
        <v>390</v>
      </c>
      <c r="D203" s="153" t="s">
        <v>638</v>
      </c>
      <c r="E203" s="153"/>
      <c r="F203" s="122"/>
      <c r="G203" s="109"/>
      <c r="H203" s="109" t="s">
        <v>808</v>
      </c>
      <c r="I203" s="109"/>
      <c r="J203" s="109" t="s">
        <v>809</v>
      </c>
      <c r="K203" s="115"/>
      <c r="L203" s="208" t="s">
        <v>1475</v>
      </c>
      <c r="M203" s="175">
        <v>90</v>
      </c>
      <c r="N203" s="181"/>
    </row>
    <row r="204" spans="1:14" ht="161.25" customHeight="1" x14ac:dyDescent="0.25">
      <c r="A204" s="471"/>
      <c r="B204" s="363">
        <v>2</v>
      </c>
      <c r="C204" s="138" t="s">
        <v>391</v>
      </c>
      <c r="D204" s="108" t="s">
        <v>13</v>
      </c>
      <c r="E204" s="153" t="s">
        <v>515</v>
      </c>
      <c r="F204" s="154">
        <v>612.5</v>
      </c>
      <c r="G204" s="364"/>
      <c r="H204" s="130" t="s">
        <v>1185</v>
      </c>
      <c r="I204" s="111">
        <v>312.5</v>
      </c>
      <c r="J204" s="130" t="s">
        <v>1185</v>
      </c>
      <c r="K204" s="115">
        <v>100</v>
      </c>
      <c r="L204" s="208" t="s">
        <v>1479</v>
      </c>
      <c r="M204" s="175">
        <v>100</v>
      </c>
      <c r="N204" s="181"/>
    </row>
    <row r="205" spans="1:14" ht="135" customHeight="1" x14ac:dyDescent="0.25">
      <c r="A205" s="471"/>
      <c r="B205" s="225">
        <v>3</v>
      </c>
      <c r="C205" s="224" t="s">
        <v>392</v>
      </c>
      <c r="D205" s="225" t="s">
        <v>210</v>
      </c>
      <c r="E205" s="153" t="s">
        <v>515</v>
      </c>
      <c r="F205" s="365">
        <v>600</v>
      </c>
      <c r="G205" s="224"/>
      <c r="H205" s="224" t="s">
        <v>816</v>
      </c>
      <c r="I205" s="121">
        <v>217</v>
      </c>
      <c r="J205" s="224" t="s">
        <v>816</v>
      </c>
      <c r="K205" s="155">
        <v>150</v>
      </c>
      <c r="L205" s="210" t="s">
        <v>1476</v>
      </c>
      <c r="M205" s="366">
        <v>100</v>
      </c>
      <c r="N205" s="181"/>
    </row>
    <row r="206" spans="1:14" ht="99" customHeight="1" x14ac:dyDescent="0.25">
      <c r="A206" s="471"/>
      <c r="B206" s="122">
        <v>4</v>
      </c>
      <c r="C206" s="153" t="s">
        <v>393</v>
      </c>
      <c r="D206" s="110" t="s">
        <v>210</v>
      </c>
      <c r="E206" s="153" t="s">
        <v>164</v>
      </c>
      <c r="F206" s="111">
        <v>600</v>
      </c>
      <c r="G206" s="108"/>
      <c r="H206" s="109"/>
      <c r="I206" s="109"/>
      <c r="J206" s="108" t="s">
        <v>817</v>
      </c>
      <c r="K206" s="115">
        <v>300</v>
      </c>
      <c r="L206" s="207" t="s">
        <v>1309</v>
      </c>
      <c r="M206" s="190" t="s">
        <v>1254</v>
      </c>
      <c r="N206" s="181"/>
    </row>
    <row r="207" spans="1:14" ht="90" customHeight="1" x14ac:dyDescent="0.25">
      <c r="A207" s="466" t="s">
        <v>547</v>
      </c>
      <c r="B207" s="363">
        <v>1</v>
      </c>
      <c r="C207" s="108" t="s">
        <v>761</v>
      </c>
      <c r="D207" s="108" t="s">
        <v>158</v>
      </c>
      <c r="E207" s="153" t="s">
        <v>1186</v>
      </c>
      <c r="F207" s="109">
        <v>6000</v>
      </c>
      <c r="G207" s="367"/>
      <c r="H207" s="109" t="s">
        <v>1188</v>
      </c>
      <c r="I207" s="109">
        <v>1500</v>
      </c>
      <c r="J207" s="109" t="s">
        <v>1188</v>
      </c>
      <c r="K207" s="115">
        <v>1500</v>
      </c>
      <c r="L207" s="208" t="s">
        <v>1477</v>
      </c>
      <c r="M207" s="175">
        <v>100</v>
      </c>
      <c r="N207" s="181"/>
    </row>
    <row r="208" spans="1:14" ht="66" customHeight="1" x14ac:dyDescent="0.25">
      <c r="A208" s="466"/>
      <c r="B208" s="110">
        <v>2</v>
      </c>
      <c r="C208" s="108" t="s">
        <v>394</v>
      </c>
      <c r="D208" s="110" t="s">
        <v>200</v>
      </c>
      <c r="E208" s="240" t="s">
        <v>1189</v>
      </c>
      <c r="F208" s="111">
        <v>1000</v>
      </c>
      <c r="G208" s="284"/>
      <c r="H208" s="109"/>
      <c r="I208" s="109"/>
      <c r="J208" s="109" t="s">
        <v>818</v>
      </c>
      <c r="K208" s="155">
        <v>300</v>
      </c>
      <c r="L208" s="210" t="s">
        <v>1478</v>
      </c>
      <c r="M208" s="366">
        <v>100</v>
      </c>
      <c r="N208" s="181"/>
    </row>
    <row r="209" spans="1:14" ht="120" customHeight="1" x14ac:dyDescent="0.25">
      <c r="A209" s="466"/>
      <c r="B209" s="153">
        <v>3</v>
      </c>
      <c r="C209" s="108" t="s">
        <v>762</v>
      </c>
      <c r="D209" s="108" t="s">
        <v>13</v>
      </c>
      <c r="E209" s="153" t="s">
        <v>515</v>
      </c>
      <c r="F209" s="109">
        <v>388.5</v>
      </c>
      <c r="G209" s="367"/>
      <c r="H209" s="109" t="s">
        <v>818</v>
      </c>
      <c r="I209" s="109">
        <v>148.5</v>
      </c>
      <c r="J209" s="109" t="s">
        <v>818</v>
      </c>
      <c r="K209" s="109">
        <v>80</v>
      </c>
      <c r="L209" s="193" t="s">
        <v>1480</v>
      </c>
      <c r="M209" s="266">
        <v>100</v>
      </c>
      <c r="N209" s="181"/>
    </row>
    <row r="210" spans="1:14" ht="100.5" customHeight="1" x14ac:dyDescent="0.25">
      <c r="A210" s="474" t="s">
        <v>395</v>
      </c>
      <c r="B210" s="286">
        <v>1</v>
      </c>
      <c r="C210" s="286" t="s">
        <v>820</v>
      </c>
      <c r="D210" s="146" t="s">
        <v>639</v>
      </c>
      <c r="E210" s="307" t="s">
        <v>819</v>
      </c>
      <c r="F210" s="307"/>
      <c r="G210" s="109"/>
      <c r="H210" s="108"/>
      <c r="I210" s="108"/>
      <c r="J210" s="109" t="s">
        <v>821</v>
      </c>
      <c r="K210" s="308"/>
      <c r="L210" s="184" t="s">
        <v>1560</v>
      </c>
      <c r="M210" s="174" t="s">
        <v>1254</v>
      </c>
      <c r="N210" s="181"/>
    </row>
    <row r="211" spans="1:14" ht="118.5" customHeight="1" x14ac:dyDescent="0.25">
      <c r="A211" s="474"/>
      <c r="B211" s="108">
        <v>2</v>
      </c>
      <c r="C211" s="108" t="s">
        <v>396</v>
      </c>
      <c r="D211" s="110" t="s">
        <v>639</v>
      </c>
      <c r="E211" s="240" t="s">
        <v>819</v>
      </c>
      <c r="F211" s="111"/>
      <c r="G211" s="108"/>
      <c r="H211" s="108"/>
      <c r="I211" s="109"/>
      <c r="J211" s="109" t="s">
        <v>822</v>
      </c>
      <c r="K211" s="115"/>
      <c r="L211" s="186" t="s">
        <v>1310</v>
      </c>
      <c r="M211" s="175" t="s">
        <v>1254</v>
      </c>
      <c r="N211" s="181"/>
    </row>
    <row r="212" spans="1:14" ht="70.5" customHeight="1" x14ac:dyDescent="0.25">
      <c r="A212" s="475"/>
      <c r="B212" s="360">
        <v>3</v>
      </c>
      <c r="C212" s="153" t="s">
        <v>763</v>
      </c>
      <c r="D212" s="153" t="s">
        <v>13</v>
      </c>
      <c r="E212" s="360" t="s">
        <v>515</v>
      </c>
      <c r="F212" s="154">
        <v>200</v>
      </c>
      <c r="G212" s="360"/>
      <c r="H212" s="267" t="s">
        <v>823</v>
      </c>
      <c r="I212" s="154">
        <v>50</v>
      </c>
      <c r="J212" s="267" t="s">
        <v>823</v>
      </c>
      <c r="K212" s="129">
        <v>50</v>
      </c>
      <c r="L212" s="208" t="s">
        <v>1311</v>
      </c>
      <c r="M212" s="355">
        <v>50</v>
      </c>
      <c r="N212" s="181"/>
    </row>
    <row r="213" spans="1:14" ht="25.5" customHeight="1" x14ac:dyDescent="0.25">
      <c r="A213" s="368"/>
      <c r="B213" s="362"/>
      <c r="C213" s="166"/>
      <c r="D213" s="166"/>
      <c r="E213" s="362"/>
      <c r="F213" s="167"/>
      <c r="G213" s="362"/>
      <c r="H213" s="336"/>
      <c r="I213" s="167"/>
      <c r="J213" s="336"/>
      <c r="K213" s="167"/>
      <c r="L213" s="438" t="s">
        <v>1583</v>
      </c>
      <c r="M213" s="294">
        <f>SUM(M203:M212)/7</f>
        <v>91.428571428571431</v>
      </c>
      <c r="N213" s="181"/>
    </row>
    <row r="214" spans="1:14" ht="36" customHeight="1" x14ac:dyDescent="0.25">
      <c r="A214" s="488" t="s">
        <v>1404</v>
      </c>
      <c r="B214" s="489"/>
      <c r="C214" s="489"/>
      <c r="D214" s="489"/>
      <c r="E214" s="489"/>
      <c r="F214" s="489"/>
      <c r="G214" s="489"/>
      <c r="H214" s="489"/>
      <c r="I214" s="489"/>
      <c r="J214" s="489"/>
      <c r="K214" s="489"/>
      <c r="L214" s="489"/>
      <c r="M214" s="490"/>
      <c r="N214" s="181"/>
    </row>
    <row r="215" spans="1:14" ht="84.75" customHeight="1" x14ac:dyDescent="0.25">
      <c r="A215" s="470" t="s">
        <v>227</v>
      </c>
      <c r="B215" s="363">
        <v>1</v>
      </c>
      <c r="C215" s="153" t="s">
        <v>397</v>
      </c>
      <c r="D215" s="108">
        <v>2021</v>
      </c>
      <c r="E215" s="153" t="s">
        <v>201</v>
      </c>
      <c r="F215" s="109">
        <v>650</v>
      </c>
      <c r="G215" s="109"/>
      <c r="H215" s="109"/>
      <c r="I215" s="140"/>
      <c r="J215" s="108" t="s">
        <v>824</v>
      </c>
      <c r="K215" s="113">
        <v>650</v>
      </c>
      <c r="L215" s="208" t="s">
        <v>1312</v>
      </c>
      <c r="M215" s="175">
        <v>100</v>
      </c>
      <c r="N215" s="181"/>
    </row>
    <row r="216" spans="1:14" ht="93" customHeight="1" x14ac:dyDescent="0.25">
      <c r="A216" s="471"/>
      <c r="B216" s="363">
        <v>2</v>
      </c>
      <c r="C216" s="153" t="s">
        <v>398</v>
      </c>
      <c r="D216" s="108" t="s">
        <v>200</v>
      </c>
      <c r="E216" s="153" t="s">
        <v>201</v>
      </c>
      <c r="F216" s="109">
        <v>480</v>
      </c>
      <c r="G216" s="109"/>
      <c r="H216" s="109"/>
      <c r="I216" s="109"/>
      <c r="J216" s="109" t="s">
        <v>825</v>
      </c>
      <c r="K216" s="115">
        <v>160</v>
      </c>
      <c r="L216" s="207" t="s">
        <v>1553</v>
      </c>
      <c r="M216" s="190">
        <v>100</v>
      </c>
      <c r="N216" s="181"/>
    </row>
    <row r="217" spans="1:14" ht="88.5" customHeight="1" x14ac:dyDescent="0.25">
      <c r="A217" s="471"/>
      <c r="B217" s="363">
        <v>3</v>
      </c>
      <c r="C217" s="153" t="s">
        <v>566</v>
      </c>
      <c r="D217" s="108" t="s">
        <v>13</v>
      </c>
      <c r="E217" s="153" t="s">
        <v>174</v>
      </c>
      <c r="F217" s="109"/>
      <c r="G217" s="369"/>
      <c r="H217" s="109" t="s">
        <v>955</v>
      </c>
      <c r="I217" s="109"/>
      <c r="J217" s="109" t="s">
        <v>826</v>
      </c>
      <c r="K217" s="115"/>
      <c r="L217" s="208" t="s">
        <v>1313</v>
      </c>
      <c r="M217" s="175">
        <v>70</v>
      </c>
      <c r="N217" s="181"/>
    </row>
    <row r="218" spans="1:14" ht="90" customHeight="1" x14ac:dyDescent="0.25">
      <c r="A218" s="496"/>
      <c r="B218" s="370">
        <v>4</v>
      </c>
      <c r="C218" s="153" t="s">
        <v>648</v>
      </c>
      <c r="D218" s="110" t="s">
        <v>639</v>
      </c>
      <c r="E218" s="153" t="s">
        <v>515</v>
      </c>
      <c r="F218" s="109">
        <v>130</v>
      </c>
      <c r="G218" s="109"/>
      <c r="H218" s="109"/>
      <c r="I218" s="109"/>
      <c r="J218" s="109"/>
      <c r="K218" s="115"/>
      <c r="L218" s="209" t="s">
        <v>1253</v>
      </c>
      <c r="M218" s="371" t="s">
        <v>1254</v>
      </c>
      <c r="N218" s="181">
        <v>30</v>
      </c>
    </row>
    <row r="219" spans="1:14" ht="169.5" customHeight="1" x14ac:dyDescent="0.25">
      <c r="A219" s="470" t="s">
        <v>399</v>
      </c>
      <c r="B219" s="153">
        <v>1</v>
      </c>
      <c r="C219" s="153" t="s">
        <v>534</v>
      </c>
      <c r="D219" s="108" t="s">
        <v>169</v>
      </c>
      <c r="E219" s="240" t="s">
        <v>830</v>
      </c>
      <c r="F219" s="111">
        <v>31000</v>
      </c>
      <c r="G219" s="108"/>
      <c r="H219" s="108" t="s">
        <v>827</v>
      </c>
      <c r="I219" s="109">
        <v>8000</v>
      </c>
      <c r="J219" s="108" t="s">
        <v>828</v>
      </c>
      <c r="K219" s="115">
        <v>11500</v>
      </c>
      <c r="L219" s="208" t="s">
        <v>1472</v>
      </c>
      <c r="M219" s="175">
        <v>100</v>
      </c>
      <c r="N219" s="181"/>
    </row>
    <row r="220" spans="1:14" ht="112.5" customHeight="1" x14ac:dyDescent="0.25">
      <c r="A220" s="471"/>
      <c r="B220" s="153">
        <v>2</v>
      </c>
      <c r="C220" s="153" t="s">
        <v>400</v>
      </c>
      <c r="D220" s="285" t="s">
        <v>169</v>
      </c>
      <c r="E220" s="109" t="s">
        <v>1183</v>
      </c>
      <c r="F220" s="109">
        <v>28500</v>
      </c>
      <c r="G220" s="109"/>
      <c r="H220" s="109" t="s">
        <v>829</v>
      </c>
      <c r="I220" s="109"/>
      <c r="J220" s="109" t="s">
        <v>1184</v>
      </c>
      <c r="K220" s="115"/>
      <c r="L220" s="208" t="s">
        <v>1314</v>
      </c>
      <c r="M220" s="175">
        <v>100</v>
      </c>
      <c r="N220" s="181"/>
    </row>
    <row r="221" spans="1:14" ht="87.75" customHeight="1" x14ac:dyDescent="0.25">
      <c r="A221" s="471"/>
      <c r="B221" s="108">
        <v>3</v>
      </c>
      <c r="C221" s="108" t="s">
        <v>401</v>
      </c>
      <c r="D221" s="245" t="s">
        <v>200</v>
      </c>
      <c r="E221" s="109" t="s">
        <v>27</v>
      </c>
      <c r="F221" s="109"/>
      <c r="G221" s="109"/>
      <c r="H221" s="108"/>
      <c r="I221" s="108"/>
      <c r="J221" s="109" t="s">
        <v>951</v>
      </c>
      <c r="K221" s="115"/>
      <c r="L221" s="208" t="s">
        <v>1473</v>
      </c>
      <c r="M221" s="175">
        <v>70</v>
      </c>
      <c r="N221" s="181"/>
    </row>
    <row r="222" spans="1:14" ht="114.75" customHeight="1" x14ac:dyDescent="0.25">
      <c r="A222" s="471"/>
      <c r="B222" s="108">
        <v>4</v>
      </c>
      <c r="C222" s="108" t="s">
        <v>402</v>
      </c>
      <c r="D222" s="245" t="s">
        <v>200</v>
      </c>
      <c r="E222" s="109" t="s">
        <v>196</v>
      </c>
      <c r="F222" s="109"/>
      <c r="G222" s="109"/>
      <c r="H222" s="108"/>
      <c r="I222" s="108"/>
      <c r="J222" s="109" t="s">
        <v>831</v>
      </c>
      <c r="K222" s="115"/>
      <c r="L222" s="208" t="s">
        <v>1559</v>
      </c>
      <c r="M222" s="175">
        <v>30</v>
      </c>
      <c r="N222" s="181"/>
    </row>
    <row r="223" spans="1:14" ht="105" customHeight="1" x14ac:dyDescent="0.25">
      <c r="A223" s="471"/>
      <c r="B223" s="108">
        <v>5</v>
      </c>
      <c r="C223" s="108" t="s">
        <v>403</v>
      </c>
      <c r="D223" s="245" t="s">
        <v>13</v>
      </c>
      <c r="E223" s="109" t="s">
        <v>832</v>
      </c>
      <c r="F223" s="109"/>
      <c r="G223" s="109"/>
      <c r="H223" s="108" t="s">
        <v>833</v>
      </c>
      <c r="I223" s="108"/>
      <c r="J223" s="108" t="s">
        <v>833</v>
      </c>
      <c r="K223" s="115"/>
      <c r="L223" s="208" t="s">
        <v>1474</v>
      </c>
      <c r="M223" s="175">
        <v>100</v>
      </c>
      <c r="N223" s="181"/>
    </row>
    <row r="224" spans="1:14" ht="259.5" customHeight="1" x14ac:dyDescent="0.25">
      <c r="A224" s="471"/>
      <c r="B224" s="108">
        <v>6</v>
      </c>
      <c r="C224" s="108" t="s">
        <v>404</v>
      </c>
      <c r="D224" s="245" t="s">
        <v>13</v>
      </c>
      <c r="E224" s="109" t="s">
        <v>832</v>
      </c>
      <c r="F224" s="109"/>
      <c r="G224" s="109"/>
      <c r="H224" s="108" t="s">
        <v>818</v>
      </c>
      <c r="I224" s="111"/>
      <c r="J224" s="108" t="s">
        <v>818</v>
      </c>
      <c r="K224" s="115"/>
      <c r="L224" s="208" t="s">
        <v>1315</v>
      </c>
      <c r="M224" s="175">
        <v>100</v>
      </c>
      <c r="N224" s="181"/>
    </row>
    <row r="225" spans="1:14" ht="117" customHeight="1" x14ac:dyDescent="0.25">
      <c r="A225" s="471"/>
      <c r="B225" s="108">
        <v>7</v>
      </c>
      <c r="C225" s="108" t="s">
        <v>405</v>
      </c>
      <c r="D225" s="245" t="s">
        <v>13</v>
      </c>
      <c r="E225" s="109" t="s">
        <v>1052</v>
      </c>
      <c r="F225" s="109"/>
      <c r="G225" s="109"/>
      <c r="H225" s="109" t="s">
        <v>1178</v>
      </c>
      <c r="I225" s="109"/>
      <c r="J225" s="109" t="s">
        <v>1178</v>
      </c>
      <c r="K225" s="115"/>
      <c r="L225" s="208" t="s">
        <v>1316</v>
      </c>
      <c r="M225" s="175">
        <v>100</v>
      </c>
      <c r="N225" s="181"/>
    </row>
    <row r="226" spans="1:14" ht="116.25" customHeight="1" x14ac:dyDescent="0.25">
      <c r="A226" s="471"/>
      <c r="B226" s="108">
        <v>8</v>
      </c>
      <c r="C226" s="108" t="s">
        <v>203</v>
      </c>
      <c r="D226" s="245" t="s">
        <v>13</v>
      </c>
      <c r="E226" s="109" t="s">
        <v>515</v>
      </c>
      <c r="F226" s="109">
        <v>220</v>
      </c>
      <c r="G226" s="109"/>
      <c r="H226" s="109" t="s">
        <v>843</v>
      </c>
      <c r="I226" s="109">
        <v>20</v>
      </c>
      <c r="J226" s="108" t="s">
        <v>834</v>
      </c>
      <c r="K226" s="115">
        <v>80</v>
      </c>
      <c r="L226" s="372" t="s">
        <v>1317</v>
      </c>
      <c r="M226" s="175">
        <v>100</v>
      </c>
      <c r="N226" s="181"/>
    </row>
    <row r="227" spans="1:14" ht="267" customHeight="1" x14ac:dyDescent="0.25">
      <c r="A227" s="496"/>
      <c r="B227" s="122">
        <v>9</v>
      </c>
      <c r="C227" s="153" t="s">
        <v>835</v>
      </c>
      <c r="D227" s="153">
        <v>2022</v>
      </c>
      <c r="E227" s="109" t="s">
        <v>836</v>
      </c>
      <c r="F227" s="109">
        <v>800</v>
      </c>
      <c r="G227" s="109"/>
      <c r="H227" s="109" t="s">
        <v>818</v>
      </c>
      <c r="I227" s="109">
        <v>221</v>
      </c>
      <c r="J227" s="109" t="s">
        <v>818</v>
      </c>
      <c r="K227" s="115">
        <v>200</v>
      </c>
      <c r="L227" s="208" t="s">
        <v>1318</v>
      </c>
      <c r="M227" s="175">
        <v>100</v>
      </c>
      <c r="N227" s="181"/>
    </row>
    <row r="228" spans="1:14" ht="112.5" customHeight="1" x14ac:dyDescent="0.25">
      <c r="A228" s="343" t="s">
        <v>568</v>
      </c>
      <c r="B228" s="108">
        <v>1</v>
      </c>
      <c r="C228" s="110" t="s">
        <v>764</v>
      </c>
      <c r="D228" s="245" t="s">
        <v>200</v>
      </c>
      <c r="E228" s="153" t="s">
        <v>27</v>
      </c>
      <c r="F228" s="109">
        <v>9600</v>
      </c>
      <c r="G228" s="109"/>
      <c r="H228" s="109" t="s">
        <v>953</v>
      </c>
      <c r="I228" s="109"/>
      <c r="J228" s="109" t="s">
        <v>952</v>
      </c>
      <c r="K228" s="115">
        <v>1000</v>
      </c>
      <c r="L228" s="208" t="s">
        <v>1319</v>
      </c>
      <c r="M228" s="366">
        <v>90</v>
      </c>
      <c r="N228" s="181"/>
    </row>
    <row r="229" spans="1:14" ht="26.25" customHeight="1" x14ac:dyDescent="0.25">
      <c r="A229" s="373"/>
      <c r="B229" s="158"/>
      <c r="C229" s="231"/>
      <c r="D229" s="166"/>
      <c r="E229" s="166"/>
      <c r="F229" s="162"/>
      <c r="G229" s="162"/>
      <c r="H229" s="162"/>
      <c r="I229" s="162"/>
      <c r="J229" s="162"/>
      <c r="K229" s="162"/>
      <c r="L229" s="438" t="s">
        <v>1583</v>
      </c>
      <c r="M229" s="294">
        <f>SUM(M215:M228)/13</f>
        <v>89.230769230769226</v>
      </c>
      <c r="N229" s="181"/>
    </row>
    <row r="230" spans="1:14" ht="37.5" customHeight="1" x14ac:dyDescent="0.25">
      <c r="A230" s="488" t="s">
        <v>1405</v>
      </c>
      <c r="B230" s="489"/>
      <c r="C230" s="489"/>
      <c r="D230" s="489"/>
      <c r="E230" s="489"/>
      <c r="F230" s="489"/>
      <c r="G230" s="489"/>
      <c r="H230" s="489"/>
      <c r="I230" s="489"/>
      <c r="J230" s="489"/>
      <c r="K230" s="489"/>
      <c r="L230" s="489"/>
      <c r="M230" s="490"/>
      <c r="N230" s="181"/>
    </row>
    <row r="231" spans="1:14" ht="170.25" customHeight="1" x14ac:dyDescent="0.25">
      <c r="A231" s="144" t="s">
        <v>569</v>
      </c>
      <c r="B231" s="153">
        <v>1</v>
      </c>
      <c r="C231" s="153" t="s">
        <v>406</v>
      </c>
      <c r="D231" s="153" t="s">
        <v>158</v>
      </c>
      <c r="E231" s="153" t="s">
        <v>67</v>
      </c>
      <c r="F231" s="109">
        <v>124</v>
      </c>
      <c r="G231" s="153" t="s">
        <v>956</v>
      </c>
      <c r="H231" s="153" t="s">
        <v>1161</v>
      </c>
      <c r="I231" s="109">
        <v>4</v>
      </c>
      <c r="J231" s="153" t="s">
        <v>1160</v>
      </c>
      <c r="K231" s="115">
        <v>120</v>
      </c>
      <c r="L231" s="208" t="s">
        <v>1320</v>
      </c>
      <c r="M231" s="175">
        <v>70</v>
      </c>
      <c r="N231" s="181"/>
    </row>
    <row r="232" spans="1:14" ht="102" customHeight="1" x14ac:dyDescent="0.25">
      <c r="A232" s="470" t="s">
        <v>407</v>
      </c>
      <c r="B232" s="153">
        <v>1</v>
      </c>
      <c r="C232" s="153" t="s">
        <v>408</v>
      </c>
      <c r="D232" s="153" t="s">
        <v>13</v>
      </c>
      <c r="E232" s="153"/>
      <c r="F232" s="153"/>
      <c r="G232" s="153"/>
      <c r="H232" s="153" t="s">
        <v>967</v>
      </c>
      <c r="I232" s="153"/>
      <c r="J232" s="153" t="s">
        <v>968</v>
      </c>
      <c r="K232" s="123"/>
      <c r="L232" s="206" t="s">
        <v>1321</v>
      </c>
      <c r="M232" s="175">
        <v>100</v>
      </c>
      <c r="N232" s="181"/>
    </row>
    <row r="233" spans="1:14" ht="107.25" customHeight="1" x14ac:dyDescent="0.25">
      <c r="A233" s="496"/>
      <c r="B233" s="153">
        <v>2</v>
      </c>
      <c r="C233" s="153" t="s">
        <v>409</v>
      </c>
      <c r="D233" s="153" t="s">
        <v>13</v>
      </c>
      <c r="E233" s="153"/>
      <c r="F233" s="153"/>
      <c r="G233" s="153"/>
      <c r="H233" s="153" t="s">
        <v>969</v>
      </c>
      <c r="I233" s="153"/>
      <c r="J233" s="153" t="s">
        <v>970</v>
      </c>
      <c r="K233" s="123"/>
      <c r="L233" s="206" t="s">
        <v>1256</v>
      </c>
      <c r="M233" s="175">
        <v>70</v>
      </c>
      <c r="N233" s="181"/>
    </row>
    <row r="234" spans="1:14" ht="117.75" customHeight="1" x14ac:dyDescent="0.25">
      <c r="A234" s="470" t="s">
        <v>410</v>
      </c>
      <c r="B234" s="153">
        <v>1</v>
      </c>
      <c r="C234" s="153" t="s">
        <v>411</v>
      </c>
      <c r="D234" s="153">
        <v>2023</v>
      </c>
      <c r="E234" s="153" t="s">
        <v>27</v>
      </c>
      <c r="F234" s="109">
        <v>100</v>
      </c>
      <c r="G234" s="153" t="s">
        <v>957</v>
      </c>
      <c r="H234" s="153" t="s">
        <v>143</v>
      </c>
      <c r="I234" s="153" t="s">
        <v>143</v>
      </c>
      <c r="J234" s="136"/>
      <c r="K234" s="115"/>
      <c r="L234" s="208" t="s">
        <v>1257</v>
      </c>
      <c r="M234" s="374" t="s">
        <v>1254</v>
      </c>
      <c r="N234" s="181"/>
    </row>
    <row r="235" spans="1:14" ht="106.5" customHeight="1" x14ac:dyDescent="0.25">
      <c r="A235" s="471"/>
      <c r="B235" s="153">
        <v>2</v>
      </c>
      <c r="C235" s="153" t="s">
        <v>412</v>
      </c>
      <c r="D235" s="153" t="s">
        <v>169</v>
      </c>
      <c r="E235" s="153" t="s">
        <v>67</v>
      </c>
      <c r="F235" s="109">
        <v>95</v>
      </c>
      <c r="G235" s="153" t="s">
        <v>958</v>
      </c>
      <c r="H235" s="153" t="s">
        <v>1162</v>
      </c>
      <c r="I235" s="109">
        <v>45</v>
      </c>
      <c r="J235" s="153" t="s">
        <v>1163</v>
      </c>
      <c r="K235" s="115">
        <v>25</v>
      </c>
      <c r="L235" s="210" t="s">
        <v>1322</v>
      </c>
      <c r="M235" s="374">
        <v>100</v>
      </c>
      <c r="N235" s="181"/>
    </row>
    <row r="236" spans="1:14" ht="184.5" customHeight="1" x14ac:dyDescent="0.25">
      <c r="A236" s="144" t="s">
        <v>228</v>
      </c>
      <c r="B236" s="144">
        <v>1</v>
      </c>
      <c r="C236" s="144" t="s">
        <v>413</v>
      </c>
      <c r="D236" s="144" t="s">
        <v>158</v>
      </c>
      <c r="E236" s="144" t="s">
        <v>204</v>
      </c>
      <c r="F236" s="144"/>
      <c r="G236" s="375"/>
      <c r="H236" s="144" t="s">
        <v>971</v>
      </c>
      <c r="I236" s="144"/>
      <c r="J236" s="144" t="s">
        <v>972</v>
      </c>
      <c r="K236" s="376"/>
      <c r="L236" s="201" t="s">
        <v>1323</v>
      </c>
      <c r="M236" s="374">
        <v>100</v>
      </c>
      <c r="N236" s="181"/>
    </row>
    <row r="237" spans="1:14" ht="101.25" customHeight="1" x14ac:dyDescent="0.25">
      <c r="A237" s="466" t="s">
        <v>414</v>
      </c>
      <c r="B237" s="153">
        <v>1</v>
      </c>
      <c r="C237" s="153" t="s">
        <v>1222</v>
      </c>
      <c r="D237" s="153" t="s">
        <v>158</v>
      </c>
      <c r="E237" s="153" t="s">
        <v>67</v>
      </c>
      <c r="F237" s="153">
        <v>186.5</v>
      </c>
      <c r="G237" s="153" t="s">
        <v>205</v>
      </c>
      <c r="H237" s="153" t="s">
        <v>1164</v>
      </c>
      <c r="I237" s="109">
        <v>60</v>
      </c>
      <c r="J237" s="153" t="s">
        <v>959</v>
      </c>
      <c r="K237" s="153">
        <v>122.5</v>
      </c>
      <c r="L237" s="333" t="s">
        <v>1428</v>
      </c>
      <c r="M237" s="189">
        <v>100</v>
      </c>
      <c r="N237" s="181"/>
    </row>
    <row r="238" spans="1:14" ht="136.5" customHeight="1" x14ac:dyDescent="0.25">
      <c r="A238" s="466"/>
      <c r="B238" s="153">
        <v>2</v>
      </c>
      <c r="C238" s="153" t="s">
        <v>415</v>
      </c>
      <c r="D238" s="153" t="s">
        <v>13</v>
      </c>
      <c r="E238" s="153" t="s">
        <v>67</v>
      </c>
      <c r="F238" s="109">
        <v>360</v>
      </c>
      <c r="G238" s="153" t="s">
        <v>974</v>
      </c>
      <c r="H238" s="153" t="s">
        <v>973</v>
      </c>
      <c r="I238" s="109">
        <v>60</v>
      </c>
      <c r="J238" s="153" t="s">
        <v>973</v>
      </c>
      <c r="K238" s="115">
        <v>100</v>
      </c>
      <c r="L238" s="208" t="s">
        <v>1324</v>
      </c>
      <c r="M238" s="175">
        <v>70</v>
      </c>
      <c r="N238" s="181">
        <v>50</v>
      </c>
    </row>
    <row r="239" spans="1:14" ht="150" customHeight="1" x14ac:dyDescent="0.25">
      <c r="A239" s="470" t="s">
        <v>527</v>
      </c>
      <c r="B239" s="144">
        <v>1</v>
      </c>
      <c r="C239" s="144" t="s">
        <v>528</v>
      </c>
      <c r="D239" s="144" t="s">
        <v>13</v>
      </c>
      <c r="E239" s="144" t="s">
        <v>27</v>
      </c>
      <c r="F239" s="121">
        <v>19100</v>
      </c>
      <c r="G239" s="144" t="s">
        <v>960</v>
      </c>
      <c r="H239" s="153" t="s">
        <v>961</v>
      </c>
      <c r="I239" s="109">
        <v>4300</v>
      </c>
      <c r="J239" s="153" t="s">
        <v>962</v>
      </c>
      <c r="K239" s="115">
        <v>4500</v>
      </c>
      <c r="L239" s="208" t="s">
        <v>1325</v>
      </c>
      <c r="M239" s="366">
        <v>100</v>
      </c>
      <c r="N239" s="181"/>
    </row>
    <row r="240" spans="1:14" ht="92.25" customHeight="1" x14ac:dyDescent="0.25">
      <c r="A240" s="471"/>
      <c r="B240" s="248">
        <v>2</v>
      </c>
      <c r="C240" s="108" t="s">
        <v>416</v>
      </c>
      <c r="D240" s="108" t="s">
        <v>13</v>
      </c>
      <c r="E240" s="110" t="s">
        <v>174</v>
      </c>
      <c r="F240" s="111"/>
      <c r="G240" s="153"/>
      <c r="H240" s="138" t="s">
        <v>1167</v>
      </c>
      <c r="I240" s="286"/>
      <c r="J240" s="138" t="s">
        <v>963</v>
      </c>
      <c r="K240" s="108"/>
      <c r="L240" s="217" t="s">
        <v>1326</v>
      </c>
      <c r="M240" s="175">
        <v>90</v>
      </c>
      <c r="N240" s="181"/>
    </row>
    <row r="241" spans="1:14" ht="98.25" customHeight="1" x14ac:dyDescent="0.25">
      <c r="A241" s="471"/>
      <c r="B241" s="369">
        <v>3</v>
      </c>
      <c r="C241" s="153" t="s">
        <v>417</v>
      </c>
      <c r="D241" s="153" t="s">
        <v>200</v>
      </c>
      <c r="E241" s="153" t="s">
        <v>964</v>
      </c>
      <c r="F241" s="109"/>
      <c r="G241" s="138" t="s">
        <v>1165</v>
      </c>
      <c r="H241" s="109"/>
      <c r="I241" s="109"/>
      <c r="J241" s="109" t="s">
        <v>1166</v>
      </c>
      <c r="K241" s="115"/>
      <c r="L241" s="208" t="s">
        <v>1327</v>
      </c>
      <c r="M241" s="175">
        <v>50</v>
      </c>
      <c r="N241" s="181"/>
    </row>
    <row r="242" spans="1:14" ht="84.75" customHeight="1" x14ac:dyDescent="0.25">
      <c r="A242" s="496"/>
      <c r="B242" s="369">
        <v>4</v>
      </c>
      <c r="C242" s="153" t="s">
        <v>795</v>
      </c>
      <c r="D242" s="153" t="s">
        <v>200</v>
      </c>
      <c r="E242" s="153" t="s">
        <v>174</v>
      </c>
      <c r="F242" s="109"/>
      <c r="G242" s="153"/>
      <c r="H242" s="109"/>
      <c r="I242" s="109"/>
      <c r="J242" s="109" t="s">
        <v>840</v>
      </c>
      <c r="K242" s="115"/>
      <c r="L242" s="210" t="s">
        <v>1258</v>
      </c>
      <c r="M242" s="175">
        <v>100</v>
      </c>
      <c r="N242" s="181">
        <v>70</v>
      </c>
    </row>
    <row r="243" spans="1:14" ht="78" customHeight="1" x14ac:dyDescent="0.25">
      <c r="A243" s="470" t="s">
        <v>206</v>
      </c>
      <c r="B243" s="363">
        <v>1</v>
      </c>
      <c r="C243" s="108" t="s">
        <v>765</v>
      </c>
      <c r="D243" s="108" t="s">
        <v>169</v>
      </c>
      <c r="E243" s="240" t="s">
        <v>27</v>
      </c>
      <c r="F243" s="109">
        <v>4400</v>
      </c>
      <c r="G243" s="109" t="s">
        <v>1168</v>
      </c>
      <c r="H243" s="109"/>
      <c r="I243" s="109"/>
      <c r="J243" s="109" t="s">
        <v>965</v>
      </c>
      <c r="K243" s="115">
        <v>4400</v>
      </c>
      <c r="L243" s="193" t="s">
        <v>1328</v>
      </c>
      <c r="M243" s="377">
        <v>70</v>
      </c>
      <c r="N243" s="181"/>
    </row>
    <row r="244" spans="1:14" ht="85.5" customHeight="1" x14ac:dyDescent="0.25">
      <c r="A244" s="471"/>
      <c r="B244" s="153">
        <v>2</v>
      </c>
      <c r="C244" s="108" t="s">
        <v>418</v>
      </c>
      <c r="D244" s="108" t="s">
        <v>13</v>
      </c>
      <c r="E244" s="153" t="s">
        <v>964</v>
      </c>
      <c r="F244" s="109"/>
      <c r="G244" s="136"/>
      <c r="H244" s="109" t="s">
        <v>1169</v>
      </c>
      <c r="I244" s="109"/>
      <c r="J244" s="153" t="s">
        <v>1170</v>
      </c>
      <c r="K244" s="115"/>
      <c r="L244" s="206" t="s">
        <v>1329</v>
      </c>
      <c r="M244" s="175">
        <v>100</v>
      </c>
      <c r="N244" s="181"/>
    </row>
    <row r="245" spans="1:14" ht="86.25" customHeight="1" x14ac:dyDescent="0.25">
      <c r="A245" s="471"/>
      <c r="B245" s="369">
        <v>3</v>
      </c>
      <c r="C245" s="153" t="s">
        <v>570</v>
      </c>
      <c r="D245" s="153" t="s">
        <v>639</v>
      </c>
      <c r="E245" s="153" t="s">
        <v>67</v>
      </c>
      <c r="F245" s="109">
        <v>150</v>
      </c>
      <c r="G245" s="109" t="s">
        <v>966</v>
      </c>
      <c r="H245" s="136"/>
      <c r="I245" s="109"/>
      <c r="J245" s="109"/>
      <c r="K245" s="115"/>
      <c r="L245" s="208" t="s">
        <v>1330</v>
      </c>
      <c r="M245" s="175" t="s">
        <v>1254</v>
      </c>
      <c r="N245" s="181"/>
    </row>
    <row r="246" spans="1:14" ht="112.5" customHeight="1" x14ac:dyDescent="0.25">
      <c r="A246" s="496"/>
      <c r="B246" s="369">
        <v>4</v>
      </c>
      <c r="C246" s="153" t="s">
        <v>529</v>
      </c>
      <c r="D246" s="153" t="s">
        <v>210</v>
      </c>
      <c r="E246" s="153" t="s">
        <v>1171</v>
      </c>
      <c r="F246" s="109">
        <v>62.5</v>
      </c>
      <c r="G246" s="109" t="s">
        <v>207</v>
      </c>
      <c r="H246" s="109"/>
      <c r="I246" s="109"/>
      <c r="J246" s="109" t="s">
        <v>208</v>
      </c>
      <c r="K246" s="115">
        <v>62.5</v>
      </c>
      <c r="L246" s="207" t="s">
        <v>1554</v>
      </c>
      <c r="M246" s="175">
        <v>50</v>
      </c>
      <c r="N246" s="181"/>
    </row>
    <row r="247" spans="1:14" ht="108" customHeight="1" x14ac:dyDescent="0.25">
      <c r="A247" s="470" t="s">
        <v>419</v>
      </c>
      <c r="B247" s="153">
        <v>1</v>
      </c>
      <c r="C247" s="108" t="s">
        <v>864</v>
      </c>
      <c r="D247" s="108" t="s">
        <v>13</v>
      </c>
      <c r="E247" s="109" t="s">
        <v>165</v>
      </c>
      <c r="F247" s="109">
        <v>450</v>
      </c>
      <c r="G247" s="109"/>
      <c r="H247" s="109" t="s">
        <v>839</v>
      </c>
      <c r="I247" s="109">
        <v>122</v>
      </c>
      <c r="J247" s="109" t="s">
        <v>838</v>
      </c>
      <c r="K247" s="115">
        <v>100</v>
      </c>
      <c r="L247" s="208" t="s">
        <v>1331</v>
      </c>
      <c r="M247" s="175">
        <v>100</v>
      </c>
      <c r="N247" s="181"/>
    </row>
    <row r="248" spans="1:14" ht="107.25" customHeight="1" x14ac:dyDescent="0.25">
      <c r="A248" s="471"/>
      <c r="B248" s="144">
        <v>2</v>
      </c>
      <c r="C248" s="108" t="s">
        <v>766</v>
      </c>
      <c r="D248" s="108" t="s">
        <v>200</v>
      </c>
      <c r="E248" s="109" t="s">
        <v>836</v>
      </c>
      <c r="F248" s="109">
        <v>300</v>
      </c>
      <c r="G248" s="109"/>
      <c r="H248" s="109"/>
      <c r="I248" s="109"/>
      <c r="J248" s="109" t="s">
        <v>841</v>
      </c>
      <c r="K248" s="115">
        <v>100</v>
      </c>
      <c r="L248" s="208" t="s">
        <v>1558</v>
      </c>
      <c r="M248" s="175">
        <v>70</v>
      </c>
      <c r="N248" s="181"/>
    </row>
    <row r="249" spans="1:14" ht="54" customHeight="1" x14ac:dyDescent="0.25">
      <c r="A249" s="471"/>
      <c r="B249" s="248">
        <v>3</v>
      </c>
      <c r="C249" s="108" t="s">
        <v>863</v>
      </c>
      <c r="D249" s="108" t="s">
        <v>639</v>
      </c>
      <c r="E249" s="109" t="s">
        <v>165</v>
      </c>
      <c r="F249" s="109">
        <v>240</v>
      </c>
      <c r="G249" s="109"/>
      <c r="H249" s="109"/>
      <c r="I249" s="109"/>
      <c r="J249" s="153"/>
      <c r="K249" s="115"/>
      <c r="L249" s="186" t="s">
        <v>1253</v>
      </c>
      <c r="M249" s="175" t="s">
        <v>1254</v>
      </c>
      <c r="N249" s="181"/>
    </row>
    <row r="250" spans="1:14" ht="126.75" customHeight="1" x14ac:dyDescent="0.25">
      <c r="A250" s="471"/>
      <c r="B250" s="363">
        <v>4</v>
      </c>
      <c r="C250" s="108" t="s">
        <v>837</v>
      </c>
      <c r="D250" s="108" t="s">
        <v>200</v>
      </c>
      <c r="E250" s="109" t="s">
        <v>196</v>
      </c>
      <c r="F250" s="109"/>
      <c r="G250" s="109"/>
      <c r="H250" s="136"/>
      <c r="I250" s="109"/>
      <c r="J250" s="153" t="s">
        <v>844</v>
      </c>
      <c r="K250" s="115"/>
      <c r="L250" s="208" t="s">
        <v>1332</v>
      </c>
      <c r="M250" s="175">
        <v>100</v>
      </c>
      <c r="N250" s="181"/>
    </row>
    <row r="251" spans="1:14" ht="87" customHeight="1" x14ac:dyDescent="0.25">
      <c r="A251" s="471"/>
      <c r="B251" s="225">
        <v>5</v>
      </c>
      <c r="C251" s="224" t="s">
        <v>526</v>
      </c>
      <c r="D251" s="225" t="s">
        <v>13</v>
      </c>
      <c r="E251" s="121" t="s">
        <v>165</v>
      </c>
      <c r="F251" s="121">
        <v>430</v>
      </c>
      <c r="G251" s="121"/>
      <c r="H251" s="109" t="s">
        <v>842</v>
      </c>
      <c r="I251" s="121">
        <v>80</v>
      </c>
      <c r="J251" s="121" t="s">
        <v>845</v>
      </c>
      <c r="K251" s="155">
        <v>150</v>
      </c>
      <c r="L251" s="210" t="s">
        <v>1471</v>
      </c>
      <c r="M251" s="366">
        <v>100</v>
      </c>
      <c r="N251" s="181"/>
    </row>
    <row r="252" spans="1:14" ht="119.25" customHeight="1" x14ac:dyDescent="0.25">
      <c r="A252" s="496"/>
      <c r="B252" s="225">
        <v>6</v>
      </c>
      <c r="C252" s="224" t="s">
        <v>422</v>
      </c>
      <c r="D252" s="225" t="s">
        <v>639</v>
      </c>
      <c r="E252" s="121" t="s">
        <v>153</v>
      </c>
      <c r="F252" s="121">
        <v>120</v>
      </c>
      <c r="G252" s="121"/>
      <c r="H252" s="140"/>
      <c r="I252" s="121"/>
      <c r="J252" s="121"/>
      <c r="K252" s="155"/>
      <c r="L252" s="185" t="s">
        <v>1253</v>
      </c>
      <c r="M252" s="366" t="s">
        <v>1254</v>
      </c>
      <c r="N252" s="181"/>
    </row>
    <row r="253" spans="1:14" ht="144.75" customHeight="1" x14ac:dyDescent="0.25">
      <c r="A253" s="153" t="s">
        <v>420</v>
      </c>
      <c r="B253" s="369">
        <v>1</v>
      </c>
      <c r="C253" s="153" t="s">
        <v>421</v>
      </c>
      <c r="D253" s="153" t="s">
        <v>13</v>
      </c>
      <c r="E253" s="153" t="s">
        <v>67</v>
      </c>
      <c r="F253" s="109">
        <v>326.8</v>
      </c>
      <c r="G253" s="109" t="s">
        <v>711</v>
      </c>
      <c r="H253" s="109" t="s">
        <v>1172</v>
      </c>
      <c r="I253" s="109">
        <v>123.4</v>
      </c>
      <c r="J253" s="109" t="s">
        <v>1172</v>
      </c>
      <c r="K253" s="115">
        <v>123.4</v>
      </c>
      <c r="L253" s="378" t="s">
        <v>1333</v>
      </c>
      <c r="M253" s="366">
        <v>100</v>
      </c>
      <c r="N253" s="181"/>
    </row>
    <row r="254" spans="1:14" ht="26.25" customHeight="1" x14ac:dyDescent="0.25">
      <c r="A254" s="123"/>
      <c r="B254" s="379"/>
      <c r="C254" s="166"/>
      <c r="D254" s="166"/>
      <c r="E254" s="166"/>
      <c r="F254" s="162"/>
      <c r="G254" s="162"/>
      <c r="H254" s="162"/>
      <c r="I254" s="162"/>
      <c r="J254" s="162"/>
      <c r="K254" s="162"/>
      <c r="L254" s="438" t="s">
        <v>1583</v>
      </c>
      <c r="M254" s="294">
        <f>SUM(M231:M253)/19</f>
        <v>86.315789473684205</v>
      </c>
      <c r="N254" s="181"/>
    </row>
    <row r="255" spans="1:14" ht="34.5" customHeight="1" x14ac:dyDescent="0.25">
      <c r="A255" s="504" t="s">
        <v>1225</v>
      </c>
      <c r="B255" s="505"/>
      <c r="C255" s="505"/>
      <c r="D255" s="505"/>
      <c r="E255" s="505"/>
      <c r="F255" s="505"/>
      <c r="G255" s="505"/>
      <c r="H255" s="505"/>
      <c r="I255" s="505"/>
      <c r="J255" s="505"/>
      <c r="K255" s="505"/>
      <c r="L255" s="505"/>
      <c r="M255" s="506"/>
      <c r="N255" s="181"/>
    </row>
    <row r="256" spans="1:14" ht="102" customHeight="1" x14ac:dyDescent="0.25">
      <c r="A256" s="473" t="s">
        <v>423</v>
      </c>
      <c r="B256" s="122">
        <v>1</v>
      </c>
      <c r="C256" s="153" t="s">
        <v>424</v>
      </c>
      <c r="D256" s="153" t="s">
        <v>158</v>
      </c>
      <c r="E256" s="109" t="s">
        <v>174</v>
      </c>
      <c r="F256" s="109">
        <v>100</v>
      </c>
      <c r="G256" s="153"/>
      <c r="H256" s="109" t="s">
        <v>846</v>
      </c>
      <c r="I256" s="154">
        <v>25</v>
      </c>
      <c r="J256" s="109" t="s">
        <v>846</v>
      </c>
      <c r="K256" s="129">
        <v>25</v>
      </c>
      <c r="L256" s="378" t="s">
        <v>1334</v>
      </c>
      <c r="M256" s="175">
        <v>70</v>
      </c>
      <c r="N256" s="181"/>
    </row>
    <row r="257" spans="1:14" ht="118.5" customHeight="1" x14ac:dyDescent="0.25">
      <c r="A257" s="474"/>
      <c r="B257" s="122">
        <v>2</v>
      </c>
      <c r="C257" s="153" t="s">
        <v>1335</v>
      </c>
      <c r="D257" s="153" t="s">
        <v>158</v>
      </c>
      <c r="E257" s="109" t="s">
        <v>27</v>
      </c>
      <c r="F257" s="154">
        <v>600</v>
      </c>
      <c r="G257" s="136"/>
      <c r="H257" s="153" t="s">
        <v>209</v>
      </c>
      <c r="I257" s="154">
        <v>416</v>
      </c>
      <c r="J257" s="153" t="s">
        <v>209</v>
      </c>
      <c r="K257" s="129">
        <v>184</v>
      </c>
      <c r="L257" s="208" t="s">
        <v>1336</v>
      </c>
      <c r="M257" s="175">
        <v>100</v>
      </c>
      <c r="N257" s="181"/>
    </row>
    <row r="258" spans="1:14" ht="127.5" customHeight="1" x14ac:dyDescent="0.25">
      <c r="A258" s="474"/>
      <c r="B258" s="122">
        <v>3</v>
      </c>
      <c r="C258" s="153" t="s">
        <v>425</v>
      </c>
      <c r="D258" s="153" t="s">
        <v>158</v>
      </c>
      <c r="E258" s="109" t="s">
        <v>174</v>
      </c>
      <c r="F258" s="109">
        <v>550</v>
      </c>
      <c r="G258" s="153"/>
      <c r="H258" s="109" t="s">
        <v>848</v>
      </c>
      <c r="I258" s="154">
        <v>550</v>
      </c>
      <c r="J258" s="153" t="s">
        <v>209</v>
      </c>
      <c r="K258" s="129"/>
      <c r="L258" s="208" t="s">
        <v>1337</v>
      </c>
      <c r="M258" s="175">
        <v>90</v>
      </c>
      <c r="N258" s="181"/>
    </row>
    <row r="259" spans="1:14" ht="142.5" customHeight="1" x14ac:dyDescent="0.25">
      <c r="A259" s="475"/>
      <c r="B259" s="122">
        <v>4</v>
      </c>
      <c r="C259" s="153" t="s">
        <v>426</v>
      </c>
      <c r="D259" s="153" t="s">
        <v>158</v>
      </c>
      <c r="E259" s="109" t="s">
        <v>847</v>
      </c>
      <c r="F259" s="109">
        <v>180</v>
      </c>
      <c r="G259" s="153"/>
      <c r="H259" s="109" t="s">
        <v>850</v>
      </c>
      <c r="I259" s="109">
        <v>180</v>
      </c>
      <c r="J259" s="109" t="s">
        <v>849</v>
      </c>
      <c r="K259" s="126"/>
      <c r="L259" s="210" t="s">
        <v>1338</v>
      </c>
      <c r="M259" s="175">
        <v>100</v>
      </c>
      <c r="N259" s="181"/>
    </row>
    <row r="260" spans="1:14" ht="304.5" customHeight="1" x14ac:dyDescent="0.25">
      <c r="A260" s="144" t="s">
        <v>1618</v>
      </c>
      <c r="B260" s="135">
        <v>1</v>
      </c>
      <c r="C260" s="153" t="s">
        <v>427</v>
      </c>
      <c r="D260" s="153" t="s">
        <v>210</v>
      </c>
      <c r="E260" s="122" t="s">
        <v>1187</v>
      </c>
      <c r="F260" s="109"/>
      <c r="G260" s="109"/>
      <c r="H260" s="109"/>
      <c r="I260" s="109"/>
      <c r="J260" s="109" t="s">
        <v>799</v>
      </c>
      <c r="K260" s="115">
        <v>93</v>
      </c>
      <c r="L260" s="149" t="s">
        <v>1381</v>
      </c>
      <c r="M260" s="366">
        <v>100</v>
      </c>
      <c r="N260" s="181"/>
    </row>
    <row r="261" spans="1:14" ht="25.5" customHeight="1" x14ac:dyDescent="0.25">
      <c r="A261" s="125"/>
      <c r="B261" s="380"/>
      <c r="C261" s="166"/>
      <c r="D261" s="166"/>
      <c r="E261" s="182"/>
      <c r="F261" s="162"/>
      <c r="G261" s="162"/>
      <c r="H261" s="136"/>
      <c r="I261" s="162"/>
      <c r="J261" s="162"/>
      <c r="K261" s="162"/>
      <c r="L261" s="165"/>
      <c r="M261" s="312">
        <f>SUM(M256:M260)/5</f>
        <v>92</v>
      </c>
      <c r="N261" s="181"/>
    </row>
    <row r="262" spans="1:14" ht="40.5" customHeight="1" x14ac:dyDescent="0.25">
      <c r="A262" s="488" t="s">
        <v>887</v>
      </c>
      <c r="B262" s="489"/>
      <c r="C262" s="489"/>
      <c r="D262" s="489"/>
      <c r="E262" s="489"/>
      <c r="F262" s="489"/>
      <c r="G262" s="489"/>
      <c r="H262" s="489"/>
      <c r="I262" s="489"/>
      <c r="J262" s="489"/>
      <c r="K262" s="489"/>
      <c r="L262" s="489"/>
      <c r="M262" s="490"/>
      <c r="N262" s="181"/>
    </row>
    <row r="263" spans="1:14" ht="216.75" customHeight="1" x14ac:dyDescent="0.25">
      <c r="A263" s="153" t="s">
        <v>428</v>
      </c>
      <c r="B263" s="122">
        <v>1</v>
      </c>
      <c r="C263" s="118" t="s">
        <v>555</v>
      </c>
      <c r="D263" s="153" t="s">
        <v>13</v>
      </c>
      <c r="E263" s="109"/>
      <c r="F263" s="109" t="s">
        <v>143</v>
      </c>
      <c r="G263" s="109"/>
      <c r="H263" s="109" t="s">
        <v>1214</v>
      </c>
      <c r="I263" s="109"/>
      <c r="J263" s="109" t="s">
        <v>1215</v>
      </c>
      <c r="K263" s="115"/>
      <c r="L263" s="149" t="s">
        <v>1561</v>
      </c>
      <c r="M263" s="366">
        <v>100</v>
      </c>
      <c r="N263" s="181"/>
    </row>
    <row r="264" spans="1:14" ht="195.75" customHeight="1" x14ac:dyDescent="0.25">
      <c r="A264" s="466" t="s">
        <v>429</v>
      </c>
      <c r="B264" s="122">
        <v>1</v>
      </c>
      <c r="C264" s="153" t="s">
        <v>430</v>
      </c>
      <c r="D264" s="153" t="s">
        <v>13</v>
      </c>
      <c r="E264" s="109"/>
      <c r="F264" s="109"/>
      <c r="G264" s="153" t="s">
        <v>229</v>
      </c>
      <c r="H264" s="153" t="s">
        <v>1027</v>
      </c>
      <c r="I264" s="109" t="s">
        <v>143</v>
      </c>
      <c r="J264" s="153" t="s">
        <v>1027</v>
      </c>
      <c r="K264" s="115" t="s">
        <v>143</v>
      </c>
      <c r="L264" s="149" t="s">
        <v>1339</v>
      </c>
      <c r="M264" s="366">
        <v>90</v>
      </c>
      <c r="N264" s="181"/>
    </row>
    <row r="265" spans="1:14" ht="157.5" customHeight="1" x14ac:dyDescent="0.25">
      <c r="A265" s="466"/>
      <c r="B265" s="122">
        <v>2</v>
      </c>
      <c r="C265" s="153" t="s">
        <v>431</v>
      </c>
      <c r="D265" s="153" t="s">
        <v>13</v>
      </c>
      <c r="E265" s="109"/>
      <c r="F265" s="154" t="s">
        <v>143</v>
      </c>
      <c r="G265" s="109"/>
      <c r="H265" s="153" t="s">
        <v>999</v>
      </c>
      <c r="I265" s="109" t="s">
        <v>143</v>
      </c>
      <c r="J265" s="153" t="s">
        <v>999</v>
      </c>
      <c r="K265" s="115" t="s">
        <v>143</v>
      </c>
      <c r="L265" s="149" t="s">
        <v>1562</v>
      </c>
      <c r="M265" s="366">
        <v>90</v>
      </c>
      <c r="N265" s="181"/>
    </row>
    <row r="266" spans="1:14" ht="352.5" customHeight="1" x14ac:dyDescent="0.25">
      <c r="A266" s="467" t="s">
        <v>556</v>
      </c>
      <c r="B266" s="122">
        <v>1</v>
      </c>
      <c r="C266" s="118" t="s">
        <v>432</v>
      </c>
      <c r="D266" s="153" t="s">
        <v>13</v>
      </c>
      <c r="E266" s="153" t="s">
        <v>515</v>
      </c>
      <c r="F266" s="109">
        <v>50</v>
      </c>
      <c r="G266" s="153"/>
      <c r="H266" s="153" t="s">
        <v>1028</v>
      </c>
      <c r="I266" s="109">
        <v>10</v>
      </c>
      <c r="J266" s="153" t="s">
        <v>1029</v>
      </c>
      <c r="K266" s="115">
        <v>40</v>
      </c>
      <c r="L266" s="149" t="s">
        <v>1382</v>
      </c>
      <c r="M266" s="366">
        <v>90</v>
      </c>
      <c r="N266" s="181"/>
    </row>
    <row r="267" spans="1:14" ht="132.75" customHeight="1" x14ac:dyDescent="0.25">
      <c r="A267" s="468"/>
      <c r="B267" s="122">
        <v>2</v>
      </c>
      <c r="C267" s="153" t="s">
        <v>433</v>
      </c>
      <c r="D267" s="153" t="s">
        <v>13</v>
      </c>
      <c r="E267" s="153" t="s">
        <v>515</v>
      </c>
      <c r="F267" s="109">
        <v>20</v>
      </c>
      <c r="G267" s="153"/>
      <c r="H267" s="153" t="s">
        <v>1000</v>
      </c>
      <c r="I267" s="109">
        <v>20</v>
      </c>
      <c r="J267" s="153"/>
      <c r="K267" s="123"/>
      <c r="L267" s="381" t="s">
        <v>1340</v>
      </c>
      <c r="M267" s="366">
        <v>100</v>
      </c>
      <c r="N267" s="181"/>
    </row>
    <row r="268" spans="1:14" ht="105.75" customHeight="1" x14ac:dyDescent="0.25">
      <c r="A268" s="468"/>
      <c r="B268" s="122">
        <v>3</v>
      </c>
      <c r="C268" s="118" t="s">
        <v>434</v>
      </c>
      <c r="D268" s="153" t="s">
        <v>13</v>
      </c>
      <c r="E268" s="153" t="s">
        <v>515</v>
      </c>
      <c r="F268" s="109">
        <v>20</v>
      </c>
      <c r="G268" s="136"/>
      <c r="H268" s="153" t="s">
        <v>1001</v>
      </c>
      <c r="I268" s="109">
        <v>5</v>
      </c>
      <c r="J268" s="153" t="s">
        <v>1030</v>
      </c>
      <c r="K268" s="155">
        <v>5</v>
      </c>
      <c r="L268" s="382" t="s">
        <v>1341</v>
      </c>
      <c r="M268" s="366">
        <v>100</v>
      </c>
      <c r="N268" s="181"/>
    </row>
    <row r="269" spans="1:14" ht="141" customHeight="1" x14ac:dyDescent="0.25">
      <c r="A269" s="468"/>
      <c r="B269" s="122">
        <v>4</v>
      </c>
      <c r="C269" s="153" t="s">
        <v>435</v>
      </c>
      <c r="D269" s="153" t="s">
        <v>13</v>
      </c>
      <c r="E269" s="121" t="s">
        <v>27</v>
      </c>
      <c r="F269" s="132"/>
      <c r="G269" s="153"/>
      <c r="H269" s="153" t="s">
        <v>1002</v>
      </c>
      <c r="I269" s="153"/>
      <c r="J269" s="153" t="s">
        <v>1003</v>
      </c>
      <c r="K269" s="153"/>
      <c r="L269" s="198" t="s">
        <v>1563</v>
      </c>
      <c r="M269" s="383">
        <v>90</v>
      </c>
      <c r="N269" s="181"/>
    </row>
    <row r="270" spans="1:14" ht="102.75" customHeight="1" x14ac:dyDescent="0.25">
      <c r="A270" s="468"/>
      <c r="B270" s="122">
        <v>5</v>
      </c>
      <c r="C270" s="118" t="s">
        <v>436</v>
      </c>
      <c r="D270" s="153" t="s">
        <v>13</v>
      </c>
      <c r="E270" s="121" t="s">
        <v>515</v>
      </c>
      <c r="F270" s="132">
        <v>4</v>
      </c>
      <c r="G270" s="153"/>
      <c r="H270" s="153" t="s">
        <v>1031</v>
      </c>
      <c r="I270" s="109">
        <v>1</v>
      </c>
      <c r="J270" s="153" t="s">
        <v>1031</v>
      </c>
      <c r="K270" s="154">
        <v>1</v>
      </c>
      <c r="L270" s="198" t="s">
        <v>1397</v>
      </c>
      <c r="M270" s="383">
        <v>100</v>
      </c>
      <c r="N270" s="181"/>
    </row>
    <row r="271" spans="1:14" ht="123.75" customHeight="1" x14ac:dyDescent="0.25">
      <c r="A271" s="469"/>
      <c r="B271" s="122">
        <v>6</v>
      </c>
      <c r="C271" s="153" t="s">
        <v>437</v>
      </c>
      <c r="D271" s="153" t="s">
        <v>13</v>
      </c>
      <c r="E271" s="121"/>
      <c r="F271" s="132"/>
      <c r="G271" s="153"/>
      <c r="H271" s="153" t="s">
        <v>1032</v>
      </c>
      <c r="I271" s="109"/>
      <c r="J271" s="153" t="s">
        <v>1032</v>
      </c>
      <c r="K271" s="156"/>
      <c r="L271" s="384" t="s">
        <v>1342</v>
      </c>
      <c r="M271" s="366">
        <v>100</v>
      </c>
      <c r="N271" s="181"/>
    </row>
    <row r="272" spans="1:14" ht="243" customHeight="1" x14ac:dyDescent="0.25">
      <c r="A272" s="153" t="s">
        <v>1228</v>
      </c>
      <c r="B272" s="122">
        <v>1</v>
      </c>
      <c r="C272" s="153" t="s">
        <v>438</v>
      </c>
      <c r="D272" s="153" t="s">
        <v>13</v>
      </c>
      <c r="E272" s="109" t="s">
        <v>515</v>
      </c>
      <c r="F272" s="154">
        <v>80</v>
      </c>
      <c r="G272" s="153" t="s">
        <v>1004</v>
      </c>
      <c r="H272" s="118" t="s">
        <v>1217</v>
      </c>
      <c r="I272" s="109">
        <v>20</v>
      </c>
      <c r="J272" s="118" t="s">
        <v>1217</v>
      </c>
      <c r="K272" s="129">
        <v>60</v>
      </c>
      <c r="L272" s="149" t="s">
        <v>1411</v>
      </c>
      <c r="M272" s="366">
        <v>100</v>
      </c>
      <c r="N272" s="181"/>
    </row>
    <row r="273" spans="1:14" ht="22.5" customHeight="1" x14ac:dyDescent="0.25">
      <c r="A273" s="123"/>
      <c r="B273" s="182"/>
      <c r="C273" s="166"/>
      <c r="D273" s="166"/>
      <c r="E273" s="162"/>
      <c r="F273" s="167"/>
      <c r="G273" s="166"/>
      <c r="H273" s="168"/>
      <c r="I273" s="162"/>
      <c r="J273" s="168"/>
      <c r="K273" s="167"/>
      <c r="L273" s="438" t="s">
        <v>1583</v>
      </c>
      <c r="M273" s="312">
        <f>SUM(M263:M272)/10</f>
        <v>96</v>
      </c>
      <c r="N273" s="181"/>
    </row>
    <row r="274" spans="1:14" ht="36.75" customHeight="1" x14ac:dyDescent="0.25">
      <c r="A274" s="488" t="s">
        <v>1398</v>
      </c>
      <c r="B274" s="489"/>
      <c r="C274" s="489"/>
      <c r="D274" s="489"/>
      <c r="E274" s="489"/>
      <c r="F274" s="489"/>
      <c r="G274" s="489"/>
      <c r="H274" s="489"/>
      <c r="I274" s="489"/>
      <c r="J274" s="489"/>
      <c r="K274" s="489"/>
      <c r="L274" s="489"/>
      <c r="M274" s="490"/>
      <c r="N274" s="181"/>
    </row>
    <row r="275" spans="1:14" ht="281.25" customHeight="1" x14ac:dyDescent="0.25">
      <c r="A275" s="466" t="s">
        <v>235</v>
      </c>
      <c r="B275" s="245">
        <v>1</v>
      </c>
      <c r="C275" s="153" t="s">
        <v>439</v>
      </c>
      <c r="D275" s="153" t="s">
        <v>13</v>
      </c>
      <c r="E275" s="109" t="s">
        <v>1210</v>
      </c>
      <c r="F275" s="154">
        <v>120</v>
      </c>
      <c r="G275" s="109" t="s">
        <v>231</v>
      </c>
      <c r="H275" s="153" t="s">
        <v>1033</v>
      </c>
      <c r="I275" s="154">
        <v>30</v>
      </c>
      <c r="J275" s="153" t="s">
        <v>1034</v>
      </c>
      <c r="K275" s="129">
        <v>30</v>
      </c>
      <c r="L275" s="149" t="s">
        <v>1343</v>
      </c>
      <c r="M275" s="143">
        <v>70</v>
      </c>
      <c r="N275" s="181"/>
    </row>
    <row r="276" spans="1:14" ht="186.75" customHeight="1" x14ac:dyDescent="0.25">
      <c r="A276" s="466"/>
      <c r="B276" s="245">
        <v>2</v>
      </c>
      <c r="C276" s="153" t="s">
        <v>440</v>
      </c>
      <c r="D276" s="153" t="s">
        <v>13</v>
      </c>
      <c r="E276" s="109" t="s">
        <v>164</v>
      </c>
      <c r="F276" s="154"/>
      <c r="G276" s="109" t="s">
        <v>1036</v>
      </c>
      <c r="H276" s="153" t="s">
        <v>1005</v>
      </c>
      <c r="I276" s="109"/>
      <c r="J276" s="153" t="s">
        <v>1006</v>
      </c>
      <c r="K276" s="129"/>
      <c r="L276" s="149" t="s">
        <v>1423</v>
      </c>
      <c r="M276" s="143">
        <v>100</v>
      </c>
      <c r="N276" s="181"/>
    </row>
    <row r="277" spans="1:14" ht="397.5" customHeight="1" x14ac:dyDescent="0.25">
      <c r="A277" s="466"/>
      <c r="B277" s="245">
        <v>3</v>
      </c>
      <c r="C277" s="153" t="s">
        <v>767</v>
      </c>
      <c r="D277" s="153" t="s">
        <v>13</v>
      </c>
      <c r="E277" s="109" t="s">
        <v>143</v>
      </c>
      <c r="F277" s="154"/>
      <c r="G277" s="109" t="s">
        <v>1246</v>
      </c>
      <c r="H277" s="153" t="s">
        <v>1038</v>
      </c>
      <c r="I277" s="109"/>
      <c r="J277" s="153" t="s">
        <v>1038</v>
      </c>
      <c r="K277" s="129"/>
      <c r="L277" s="149" t="s">
        <v>1630</v>
      </c>
      <c r="M277" s="143">
        <v>100</v>
      </c>
      <c r="N277" s="181"/>
    </row>
    <row r="278" spans="1:14" ht="225" customHeight="1" x14ac:dyDescent="0.25">
      <c r="A278" s="153" t="s">
        <v>441</v>
      </c>
      <c r="B278" s="245">
        <v>1</v>
      </c>
      <c r="C278" s="153" t="s">
        <v>768</v>
      </c>
      <c r="D278" s="153" t="s">
        <v>13</v>
      </c>
      <c r="E278" s="109" t="s">
        <v>143</v>
      </c>
      <c r="F278" s="154"/>
      <c r="G278" s="109"/>
      <c r="H278" s="153" t="s">
        <v>1039</v>
      </c>
      <c r="I278" s="109"/>
      <c r="J278" s="153" t="s">
        <v>1040</v>
      </c>
      <c r="K278" s="154"/>
      <c r="L278" s="211" t="s">
        <v>1424</v>
      </c>
      <c r="M278" s="143">
        <v>100</v>
      </c>
      <c r="N278" s="243"/>
    </row>
    <row r="279" spans="1:14" ht="409.5" customHeight="1" x14ac:dyDescent="0.25">
      <c r="A279" s="471" t="s">
        <v>442</v>
      </c>
      <c r="B279" s="124">
        <v>1</v>
      </c>
      <c r="C279" s="144" t="s">
        <v>443</v>
      </c>
      <c r="D279" s="153" t="s">
        <v>13</v>
      </c>
      <c r="E279" s="109" t="s">
        <v>196</v>
      </c>
      <c r="F279" s="154"/>
      <c r="G279" s="135" t="s">
        <v>1247</v>
      </c>
      <c r="H279" s="153" t="s">
        <v>1009</v>
      </c>
      <c r="I279" s="109" t="s">
        <v>143</v>
      </c>
      <c r="J279" s="153" t="s">
        <v>1010</v>
      </c>
      <c r="K279" s="115" t="s">
        <v>143</v>
      </c>
      <c r="L279" s="149" t="s">
        <v>1346</v>
      </c>
      <c r="M279" s="143">
        <v>100</v>
      </c>
      <c r="N279" s="181"/>
    </row>
    <row r="280" spans="1:14" ht="409.5" customHeight="1" x14ac:dyDescent="0.25">
      <c r="A280" s="471"/>
      <c r="B280" s="122">
        <v>2</v>
      </c>
      <c r="C280" s="153" t="s">
        <v>769</v>
      </c>
      <c r="D280" s="153" t="s">
        <v>13</v>
      </c>
      <c r="E280" s="109" t="s">
        <v>196</v>
      </c>
      <c r="F280" s="154" t="s">
        <v>143</v>
      </c>
      <c r="G280" s="135" t="s">
        <v>1041</v>
      </c>
      <c r="H280" s="136" t="s">
        <v>1011</v>
      </c>
      <c r="I280" s="109" t="s">
        <v>143</v>
      </c>
      <c r="J280" s="153" t="s">
        <v>1012</v>
      </c>
      <c r="K280" s="129" t="s">
        <v>143</v>
      </c>
      <c r="L280" s="149" t="s">
        <v>1344</v>
      </c>
      <c r="M280" s="143">
        <v>100</v>
      </c>
      <c r="N280" s="181"/>
    </row>
    <row r="281" spans="1:14" ht="332.25" customHeight="1" x14ac:dyDescent="0.25">
      <c r="A281" s="471"/>
      <c r="B281" s="124">
        <v>3</v>
      </c>
      <c r="C281" s="153" t="s">
        <v>444</v>
      </c>
      <c r="D281" s="153" t="s">
        <v>13</v>
      </c>
      <c r="E281" s="109" t="s">
        <v>143</v>
      </c>
      <c r="F281" s="154" t="s">
        <v>143</v>
      </c>
      <c r="G281" s="109" t="s">
        <v>1013</v>
      </c>
      <c r="H281" s="153" t="s">
        <v>1014</v>
      </c>
      <c r="I281" s="109" t="s">
        <v>143</v>
      </c>
      <c r="J281" s="153" t="s">
        <v>1014</v>
      </c>
      <c r="K281" s="129"/>
      <c r="L281" s="149" t="s">
        <v>1347</v>
      </c>
      <c r="M281" s="143">
        <v>100</v>
      </c>
      <c r="N281" s="181"/>
    </row>
    <row r="282" spans="1:14" ht="153" customHeight="1" x14ac:dyDescent="0.25">
      <c r="A282" s="496"/>
      <c r="B282" s="122">
        <v>4</v>
      </c>
      <c r="C282" s="153" t="s">
        <v>445</v>
      </c>
      <c r="D282" s="153" t="s">
        <v>13</v>
      </c>
      <c r="E282" s="109" t="s">
        <v>515</v>
      </c>
      <c r="F282" s="154">
        <v>60</v>
      </c>
      <c r="G282" s="109" t="s">
        <v>1015</v>
      </c>
      <c r="H282" s="137" t="s">
        <v>1042</v>
      </c>
      <c r="I282" s="109">
        <v>30</v>
      </c>
      <c r="J282" s="137" t="s">
        <v>1043</v>
      </c>
      <c r="K282" s="115">
        <v>30</v>
      </c>
      <c r="L282" s="149" t="s">
        <v>1345</v>
      </c>
      <c r="M282" s="143">
        <v>100</v>
      </c>
      <c r="N282" s="181"/>
    </row>
    <row r="283" spans="1:14" ht="155.25" customHeight="1" x14ac:dyDescent="0.25">
      <c r="A283" s="470" t="s">
        <v>446</v>
      </c>
      <c r="B283" s="122">
        <v>1</v>
      </c>
      <c r="C283" s="153" t="s">
        <v>770</v>
      </c>
      <c r="D283" s="153" t="s">
        <v>13</v>
      </c>
      <c r="E283" s="109" t="s">
        <v>1113</v>
      </c>
      <c r="F283" s="154"/>
      <c r="G283" s="109" t="s">
        <v>1016</v>
      </c>
      <c r="H283" s="153" t="s">
        <v>1211</v>
      </c>
      <c r="I283" s="109"/>
      <c r="J283" s="153" t="s">
        <v>1212</v>
      </c>
      <c r="K283" s="115"/>
      <c r="L283" s="149" t="s">
        <v>1551</v>
      </c>
      <c r="M283" s="143">
        <v>100</v>
      </c>
      <c r="N283" s="181"/>
    </row>
    <row r="284" spans="1:14" ht="409.5" customHeight="1" x14ac:dyDescent="0.25">
      <c r="A284" s="496"/>
      <c r="B284" s="124">
        <v>2</v>
      </c>
      <c r="C284" s="144" t="s">
        <v>447</v>
      </c>
      <c r="D284" s="153" t="s">
        <v>13</v>
      </c>
      <c r="E284" s="109" t="s">
        <v>143</v>
      </c>
      <c r="F284" s="154"/>
      <c r="G284" s="109" t="s">
        <v>1248</v>
      </c>
      <c r="H284" s="153" t="s">
        <v>1017</v>
      </c>
      <c r="I284" s="109" t="s">
        <v>143</v>
      </c>
      <c r="J284" s="153" t="s">
        <v>1017</v>
      </c>
      <c r="K284" s="115" t="s">
        <v>143</v>
      </c>
      <c r="L284" s="149" t="s">
        <v>1564</v>
      </c>
      <c r="M284" s="143">
        <v>100</v>
      </c>
      <c r="N284" s="181"/>
    </row>
    <row r="285" spans="1:14" ht="307.5" customHeight="1" x14ac:dyDescent="0.25">
      <c r="A285" s="153" t="s">
        <v>448</v>
      </c>
      <c r="B285" s="124">
        <v>1</v>
      </c>
      <c r="C285" s="144" t="s">
        <v>449</v>
      </c>
      <c r="D285" s="153" t="s">
        <v>13</v>
      </c>
      <c r="E285" s="109" t="s">
        <v>832</v>
      </c>
      <c r="F285" s="134" t="s">
        <v>143</v>
      </c>
      <c r="G285" s="135" t="s">
        <v>1018</v>
      </c>
      <c r="H285" s="138" t="s">
        <v>1044</v>
      </c>
      <c r="I285" s="109" t="s">
        <v>143</v>
      </c>
      <c r="J285" s="118" t="s">
        <v>1019</v>
      </c>
      <c r="K285" s="139" t="s">
        <v>143</v>
      </c>
      <c r="L285" s="193" t="s">
        <v>1348</v>
      </c>
      <c r="M285" s="143">
        <v>100</v>
      </c>
      <c r="N285" s="181"/>
    </row>
    <row r="286" spans="1:14" ht="135" customHeight="1" x14ac:dyDescent="0.25">
      <c r="A286" s="125" t="s">
        <v>450</v>
      </c>
      <c r="B286" s="135">
        <v>1</v>
      </c>
      <c r="C286" s="153" t="s">
        <v>451</v>
      </c>
      <c r="D286" s="153" t="s">
        <v>13</v>
      </c>
      <c r="E286" s="134" t="s">
        <v>143</v>
      </c>
      <c r="F286" s="140"/>
      <c r="G286" s="140"/>
      <c r="H286" s="109" t="s">
        <v>1023</v>
      </c>
      <c r="I286" s="140"/>
      <c r="J286" s="109" t="s">
        <v>1023</v>
      </c>
      <c r="K286" s="141"/>
      <c r="L286" s="149" t="s">
        <v>1389</v>
      </c>
      <c r="M286" s="143">
        <v>90</v>
      </c>
      <c r="N286" s="181"/>
    </row>
    <row r="287" spans="1:14" ht="177.75" customHeight="1" x14ac:dyDescent="0.25">
      <c r="A287" s="470" t="s">
        <v>452</v>
      </c>
      <c r="B287" s="122">
        <v>1</v>
      </c>
      <c r="C287" s="153" t="s">
        <v>453</v>
      </c>
      <c r="D287" s="153" t="s">
        <v>13</v>
      </c>
      <c r="E287" s="134" t="s">
        <v>143</v>
      </c>
      <c r="F287" s="109"/>
      <c r="G287" s="109"/>
      <c r="H287" s="109" t="s">
        <v>1045</v>
      </c>
      <c r="I287" s="109"/>
      <c r="J287" s="109" t="s">
        <v>729</v>
      </c>
      <c r="K287" s="115"/>
      <c r="L287" s="193" t="s">
        <v>1565</v>
      </c>
      <c r="M287" s="143">
        <v>100</v>
      </c>
      <c r="N287" s="181"/>
    </row>
    <row r="288" spans="1:14" ht="299.25" customHeight="1" x14ac:dyDescent="0.25">
      <c r="A288" s="471"/>
      <c r="B288" s="122">
        <v>2</v>
      </c>
      <c r="C288" s="153" t="s">
        <v>454</v>
      </c>
      <c r="D288" s="153" t="s">
        <v>13</v>
      </c>
      <c r="E288" s="134" t="s">
        <v>143</v>
      </c>
      <c r="F288" s="109"/>
      <c r="G288" s="109" t="s">
        <v>609</v>
      </c>
      <c r="H288" s="109" t="s">
        <v>722</v>
      </c>
      <c r="I288" s="109"/>
      <c r="J288" s="109" t="s">
        <v>722</v>
      </c>
      <c r="K288" s="115"/>
      <c r="L288" s="149" t="s">
        <v>1566</v>
      </c>
      <c r="M288" s="143">
        <v>100</v>
      </c>
      <c r="N288" s="181"/>
    </row>
    <row r="289" spans="1:14" ht="409.6" customHeight="1" x14ac:dyDescent="0.25">
      <c r="A289" s="470" t="s">
        <v>771</v>
      </c>
      <c r="B289" s="122">
        <v>1</v>
      </c>
      <c r="C289" s="153" t="s">
        <v>571</v>
      </c>
      <c r="D289" s="153" t="s">
        <v>13</v>
      </c>
      <c r="E289" s="134" t="s">
        <v>143</v>
      </c>
      <c r="F289" s="109"/>
      <c r="G289" s="153" t="s">
        <v>1046</v>
      </c>
      <c r="H289" s="153" t="s">
        <v>1047</v>
      </c>
      <c r="I289" s="109"/>
      <c r="J289" s="153" t="s">
        <v>1047</v>
      </c>
      <c r="K289" s="115"/>
      <c r="L289" s="149" t="s">
        <v>1570</v>
      </c>
      <c r="M289" s="170">
        <v>100</v>
      </c>
      <c r="N289" s="181"/>
    </row>
    <row r="290" spans="1:14" ht="409.5" customHeight="1" x14ac:dyDescent="0.25">
      <c r="A290" s="471"/>
      <c r="B290" s="122">
        <v>2</v>
      </c>
      <c r="C290" s="153" t="s">
        <v>1213</v>
      </c>
      <c r="D290" s="153" t="s">
        <v>13</v>
      </c>
      <c r="E290" s="134" t="s">
        <v>143</v>
      </c>
      <c r="F290" s="109"/>
      <c r="G290" s="153"/>
      <c r="H290" s="153" t="s">
        <v>1024</v>
      </c>
      <c r="I290" s="109"/>
      <c r="J290" s="153" t="s">
        <v>1024</v>
      </c>
      <c r="K290" s="115"/>
      <c r="L290" s="149" t="s">
        <v>1571</v>
      </c>
      <c r="M290" s="170">
        <v>100</v>
      </c>
      <c r="N290" s="181"/>
    </row>
    <row r="291" spans="1:14" ht="232.5" customHeight="1" x14ac:dyDescent="0.25">
      <c r="A291" s="496"/>
      <c r="B291" s="122">
        <v>3</v>
      </c>
      <c r="C291" s="153" t="s">
        <v>455</v>
      </c>
      <c r="D291" s="153" t="s">
        <v>13</v>
      </c>
      <c r="E291" s="122"/>
      <c r="F291" s="109"/>
      <c r="G291" s="153" t="s">
        <v>1025</v>
      </c>
      <c r="H291" s="153" t="s">
        <v>1026</v>
      </c>
      <c r="I291" s="109"/>
      <c r="J291" s="153" t="s">
        <v>1026</v>
      </c>
      <c r="K291" s="115"/>
      <c r="L291" s="149" t="s">
        <v>1406</v>
      </c>
      <c r="M291" s="170">
        <v>100</v>
      </c>
      <c r="N291" s="181"/>
    </row>
    <row r="292" spans="1:14" ht="21" customHeight="1" x14ac:dyDescent="0.25">
      <c r="A292" s="230"/>
      <c r="B292" s="182"/>
      <c r="C292" s="166"/>
      <c r="D292" s="166"/>
      <c r="E292" s="182"/>
      <c r="F292" s="162"/>
      <c r="G292" s="166"/>
      <c r="H292" s="166"/>
      <c r="I292" s="162"/>
      <c r="J292" s="166"/>
      <c r="K292" s="162"/>
      <c r="L292" s="438" t="s">
        <v>1583</v>
      </c>
      <c r="M292" s="294">
        <f>SUM(M275:M291)/17</f>
        <v>97.647058823529406</v>
      </c>
      <c r="N292" s="181"/>
    </row>
    <row r="293" spans="1:14" ht="34.5" customHeight="1" x14ac:dyDescent="0.25">
      <c r="A293" s="488" t="s">
        <v>1421</v>
      </c>
      <c r="B293" s="489"/>
      <c r="C293" s="489"/>
      <c r="D293" s="489"/>
      <c r="E293" s="489"/>
      <c r="F293" s="489"/>
      <c r="G293" s="489"/>
      <c r="H293" s="489"/>
      <c r="I293" s="489"/>
      <c r="J293" s="489"/>
      <c r="K293" s="489"/>
      <c r="L293" s="489"/>
      <c r="M293" s="490"/>
      <c r="N293" s="181"/>
    </row>
    <row r="294" spans="1:14" ht="308.25" customHeight="1" x14ac:dyDescent="0.25">
      <c r="A294" s="385" t="s">
        <v>456</v>
      </c>
      <c r="B294" s="144">
        <v>1</v>
      </c>
      <c r="C294" s="224" t="s">
        <v>457</v>
      </c>
      <c r="D294" s="153" t="s">
        <v>13</v>
      </c>
      <c r="E294" s="153" t="s">
        <v>515</v>
      </c>
      <c r="F294" s="109">
        <v>35</v>
      </c>
      <c r="G294" s="153"/>
      <c r="H294" s="264" t="s">
        <v>981</v>
      </c>
      <c r="I294" s="109">
        <v>15</v>
      </c>
      <c r="J294" s="264" t="s">
        <v>982</v>
      </c>
      <c r="K294" s="115">
        <v>10</v>
      </c>
      <c r="L294" s="149" t="s">
        <v>1349</v>
      </c>
      <c r="M294" s="143">
        <v>100</v>
      </c>
      <c r="N294" s="181"/>
    </row>
    <row r="295" spans="1:14" ht="135" customHeight="1" x14ac:dyDescent="0.25">
      <c r="A295" s="466" t="s">
        <v>772</v>
      </c>
      <c r="B295" s="153">
        <v>1</v>
      </c>
      <c r="C295" s="153" t="s">
        <v>773</v>
      </c>
      <c r="D295" s="284" t="s">
        <v>13</v>
      </c>
      <c r="E295" s="110" t="s">
        <v>832</v>
      </c>
      <c r="F295" s="111">
        <v>1230</v>
      </c>
      <c r="G295" s="111"/>
      <c r="H295" s="111" t="s">
        <v>606</v>
      </c>
      <c r="I295" s="111"/>
      <c r="J295" s="111" t="s">
        <v>605</v>
      </c>
      <c r="K295" s="113">
        <v>30</v>
      </c>
      <c r="L295" s="386" t="s">
        <v>1487</v>
      </c>
      <c r="M295" s="143">
        <v>90</v>
      </c>
      <c r="N295" s="181"/>
    </row>
    <row r="296" spans="1:14" ht="92.25" customHeight="1" x14ac:dyDescent="0.25">
      <c r="A296" s="466"/>
      <c r="B296" s="153">
        <v>2</v>
      </c>
      <c r="C296" s="153" t="s">
        <v>458</v>
      </c>
      <c r="D296" s="284" t="s">
        <v>200</v>
      </c>
      <c r="E296" s="153" t="s">
        <v>515</v>
      </c>
      <c r="F296" s="111">
        <v>12</v>
      </c>
      <c r="G296" s="363" t="s">
        <v>621</v>
      </c>
      <c r="H296" s="111"/>
      <c r="I296" s="111"/>
      <c r="J296" s="108" t="s">
        <v>622</v>
      </c>
      <c r="K296" s="113">
        <v>12</v>
      </c>
      <c r="L296" s="149" t="s">
        <v>1488</v>
      </c>
      <c r="M296" s="143">
        <v>100</v>
      </c>
      <c r="N296" s="181"/>
    </row>
    <row r="297" spans="1:14" ht="392.25" customHeight="1" x14ac:dyDescent="0.25">
      <c r="A297" s="470" t="s">
        <v>459</v>
      </c>
      <c r="B297" s="146">
        <v>1</v>
      </c>
      <c r="C297" s="146" t="s">
        <v>774</v>
      </c>
      <c r="D297" s="387" t="s">
        <v>13</v>
      </c>
      <c r="E297" s="153" t="s">
        <v>515</v>
      </c>
      <c r="F297" s="134">
        <v>15</v>
      </c>
      <c r="G297" s="187">
        <v>88.2</v>
      </c>
      <c r="H297" s="118" t="s">
        <v>983</v>
      </c>
      <c r="I297" s="388"/>
      <c r="J297" s="118" t="s">
        <v>983</v>
      </c>
      <c r="K297" s="389">
        <v>5</v>
      </c>
      <c r="L297" s="212" t="s">
        <v>1350</v>
      </c>
      <c r="M297" s="143">
        <v>70</v>
      </c>
      <c r="N297" s="181"/>
    </row>
    <row r="298" spans="1:14" ht="237.75" customHeight="1" x14ac:dyDescent="0.25">
      <c r="A298" s="471"/>
      <c r="B298" s="390">
        <v>2</v>
      </c>
      <c r="C298" s="153" t="s">
        <v>460</v>
      </c>
      <c r="D298" s="387" t="s">
        <v>13</v>
      </c>
      <c r="E298" s="153" t="s">
        <v>515</v>
      </c>
      <c r="F298" s="134">
        <v>12</v>
      </c>
      <c r="G298" s="187">
        <v>80.099999999999994</v>
      </c>
      <c r="H298" s="118" t="s">
        <v>984</v>
      </c>
      <c r="I298" s="388"/>
      <c r="J298" s="118" t="s">
        <v>984</v>
      </c>
      <c r="K298" s="388">
        <v>4</v>
      </c>
      <c r="L298" s="161" t="s">
        <v>1629</v>
      </c>
      <c r="M298" s="143">
        <v>70</v>
      </c>
      <c r="N298" s="181"/>
    </row>
    <row r="299" spans="1:14" ht="252.75" customHeight="1" x14ac:dyDescent="0.25">
      <c r="A299" s="471"/>
      <c r="B299" s="390">
        <v>3</v>
      </c>
      <c r="C299" s="153" t="s">
        <v>548</v>
      </c>
      <c r="D299" s="118" t="s">
        <v>13</v>
      </c>
      <c r="E299" s="153" t="s">
        <v>1196</v>
      </c>
      <c r="F299" s="391">
        <v>20</v>
      </c>
      <c r="G299" s="392">
        <v>0</v>
      </c>
      <c r="H299" s="118" t="s">
        <v>985</v>
      </c>
      <c r="I299" s="275">
        <v>5</v>
      </c>
      <c r="J299" s="118" t="s">
        <v>985</v>
      </c>
      <c r="K299" s="275">
        <v>5</v>
      </c>
      <c r="L299" s="393" t="s">
        <v>1489</v>
      </c>
      <c r="M299" s="143">
        <v>100</v>
      </c>
      <c r="N299" s="181"/>
    </row>
    <row r="300" spans="1:14" ht="111.75" customHeight="1" x14ac:dyDescent="0.25">
      <c r="A300" s="471"/>
      <c r="B300" s="390">
        <v>4</v>
      </c>
      <c r="C300" s="153" t="s">
        <v>461</v>
      </c>
      <c r="D300" s="245" t="s">
        <v>13</v>
      </c>
      <c r="E300" s="153" t="s">
        <v>515</v>
      </c>
      <c r="F300" s="394">
        <v>5</v>
      </c>
      <c r="G300" s="303" t="s">
        <v>986</v>
      </c>
      <c r="H300" s="153" t="s">
        <v>987</v>
      </c>
      <c r="I300" s="301" t="s">
        <v>596</v>
      </c>
      <c r="J300" s="153" t="s">
        <v>987</v>
      </c>
      <c r="K300" s="388"/>
      <c r="L300" s="393" t="s">
        <v>1490</v>
      </c>
      <c r="M300" s="143">
        <v>100</v>
      </c>
      <c r="N300" s="181"/>
    </row>
    <row r="301" spans="1:14" ht="357" customHeight="1" x14ac:dyDescent="0.25">
      <c r="A301" s="496"/>
      <c r="B301" s="390">
        <v>5</v>
      </c>
      <c r="C301" s="153" t="s">
        <v>462</v>
      </c>
      <c r="D301" s="245" t="s">
        <v>13</v>
      </c>
      <c r="E301" s="153" t="s">
        <v>515</v>
      </c>
      <c r="F301" s="394">
        <v>6</v>
      </c>
      <c r="G301" s="395" t="s">
        <v>1197</v>
      </c>
      <c r="H301" s="153" t="s">
        <v>988</v>
      </c>
      <c r="I301" s="275">
        <v>5</v>
      </c>
      <c r="J301" s="118" t="s">
        <v>988</v>
      </c>
      <c r="K301" s="396">
        <v>1</v>
      </c>
      <c r="L301" s="194" t="s">
        <v>1351</v>
      </c>
      <c r="M301" s="143">
        <v>70</v>
      </c>
      <c r="N301" s="243"/>
    </row>
    <row r="302" spans="1:14" ht="126" customHeight="1" x14ac:dyDescent="0.25">
      <c r="A302" s="468" t="s">
        <v>463</v>
      </c>
      <c r="B302" s="122">
        <v>1</v>
      </c>
      <c r="C302" s="153" t="s">
        <v>464</v>
      </c>
      <c r="D302" s="397" t="s">
        <v>13</v>
      </c>
      <c r="E302" s="153" t="s">
        <v>515</v>
      </c>
      <c r="F302" s="398">
        <v>8</v>
      </c>
      <c r="G302" s="399" t="s">
        <v>211</v>
      </c>
      <c r="H302" s="118" t="s">
        <v>989</v>
      </c>
      <c r="I302" s="399">
        <v>2</v>
      </c>
      <c r="J302" s="397" t="s">
        <v>990</v>
      </c>
      <c r="K302" s="400">
        <v>2</v>
      </c>
      <c r="L302" s="213" t="s">
        <v>1352</v>
      </c>
      <c r="M302" s="143">
        <v>100</v>
      </c>
      <c r="N302" s="181"/>
    </row>
    <row r="303" spans="1:14" ht="105" customHeight="1" x14ac:dyDescent="0.25">
      <c r="A303" s="468"/>
      <c r="B303" s="122">
        <v>2</v>
      </c>
      <c r="C303" s="153" t="s">
        <v>647</v>
      </c>
      <c r="D303" s="144" t="s">
        <v>200</v>
      </c>
      <c r="E303" s="153" t="s">
        <v>515</v>
      </c>
      <c r="F303" s="394">
        <v>40</v>
      </c>
      <c r="G303" s="395" t="s">
        <v>624</v>
      </c>
      <c r="H303" s="118" t="s">
        <v>991</v>
      </c>
      <c r="I303" s="301">
        <v>10</v>
      </c>
      <c r="J303" s="118" t="s">
        <v>991</v>
      </c>
      <c r="K303" s="401">
        <v>10</v>
      </c>
      <c r="L303" s="200" t="s">
        <v>1353</v>
      </c>
      <c r="M303" s="143">
        <v>100</v>
      </c>
      <c r="N303" s="181"/>
    </row>
    <row r="304" spans="1:14" ht="99" customHeight="1" x14ac:dyDescent="0.25">
      <c r="A304" s="468"/>
      <c r="B304" s="122">
        <v>3</v>
      </c>
      <c r="C304" s="144" t="s">
        <v>465</v>
      </c>
      <c r="D304" s="118">
        <v>2021</v>
      </c>
      <c r="E304" s="153" t="s">
        <v>515</v>
      </c>
      <c r="F304" s="242">
        <v>10</v>
      </c>
      <c r="G304" s="402" t="s">
        <v>212</v>
      </c>
      <c r="H304" s="402" t="s">
        <v>625</v>
      </c>
      <c r="I304" s="242">
        <v>10</v>
      </c>
      <c r="J304" s="402"/>
      <c r="K304" s="403"/>
      <c r="L304" s="200" t="s">
        <v>1491</v>
      </c>
      <c r="M304" s="143">
        <v>100</v>
      </c>
      <c r="N304" s="181"/>
    </row>
    <row r="305" spans="1:14" ht="143.25" customHeight="1" x14ac:dyDescent="0.25">
      <c r="A305" s="468"/>
      <c r="B305" s="122">
        <v>4</v>
      </c>
      <c r="C305" s="153" t="s">
        <v>466</v>
      </c>
      <c r="D305" s="118">
        <v>2022</v>
      </c>
      <c r="E305" s="153" t="s">
        <v>515</v>
      </c>
      <c r="F305" s="242">
        <v>10</v>
      </c>
      <c r="G305" s="402" t="s">
        <v>992</v>
      </c>
      <c r="H305" s="402"/>
      <c r="I305" s="402"/>
      <c r="J305" s="118" t="s">
        <v>1198</v>
      </c>
      <c r="K305" s="288">
        <v>10</v>
      </c>
      <c r="L305" s="193" t="s">
        <v>1569</v>
      </c>
      <c r="M305" s="188" t="s">
        <v>1568</v>
      </c>
      <c r="N305" s="181"/>
    </row>
    <row r="306" spans="1:14" ht="97.5" customHeight="1" x14ac:dyDescent="0.25">
      <c r="A306" s="469"/>
      <c r="B306" s="122">
        <v>5</v>
      </c>
      <c r="C306" s="285" t="s">
        <v>557</v>
      </c>
      <c r="D306" s="118">
        <v>2021</v>
      </c>
      <c r="E306" s="153" t="s">
        <v>515</v>
      </c>
      <c r="F306" s="242">
        <v>25</v>
      </c>
      <c r="G306" s="402"/>
      <c r="H306" s="402" t="s">
        <v>993</v>
      </c>
      <c r="I306" s="242">
        <v>25</v>
      </c>
      <c r="J306" s="136"/>
      <c r="K306" s="403"/>
      <c r="L306" s="193" t="s">
        <v>1399</v>
      </c>
      <c r="M306" s="143">
        <v>100</v>
      </c>
      <c r="N306" s="181"/>
    </row>
    <row r="307" spans="1:14" ht="201.75" customHeight="1" x14ac:dyDescent="0.25">
      <c r="A307" s="385" t="s">
        <v>467</v>
      </c>
      <c r="B307" s="404">
        <v>1</v>
      </c>
      <c r="C307" s="142" t="s">
        <v>468</v>
      </c>
      <c r="D307" s="153">
        <v>2021</v>
      </c>
      <c r="E307" s="153" t="s">
        <v>515</v>
      </c>
      <c r="F307" s="154">
        <v>10</v>
      </c>
      <c r="G307" s="169"/>
      <c r="H307" s="153" t="s">
        <v>994</v>
      </c>
      <c r="I307" s="154">
        <v>10</v>
      </c>
      <c r="J307" s="153"/>
      <c r="K307" s="126"/>
      <c r="L307" s="214" t="s">
        <v>1354</v>
      </c>
      <c r="M307" s="143">
        <v>100</v>
      </c>
      <c r="N307" s="181"/>
    </row>
    <row r="308" spans="1:14" ht="103.5" customHeight="1" x14ac:dyDescent="0.25">
      <c r="A308" s="470" t="s">
        <v>775</v>
      </c>
      <c r="B308" s="122">
        <v>1</v>
      </c>
      <c r="C308" s="153" t="s">
        <v>469</v>
      </c>
      <c r="D308" s="118" t="s">
        <v>210</v>
      </c>
      <c r="E308" s="153" t="s">
        <v>515</v>
      </c>
      <c r="F308" s="242">
        <v>10</v>
      </c>
      <c r="G308" s="153" t="s">
        <v>1199</v>
      </c>
      <c r="H308" s="153"/>
      <c r="I308" s="153"/>
      <c r="J308" s="153" t="s">
        <v>995</v>
      </c>
      <c r="K308" s="115">
        <v>5</v>
      </c>
      <c r="L308" s="194" t="s">
        <v>1492</v>
      </c>
      <c r="M308" s="176">
        <v>100</v>
      </c>
      <c r="N308" s="181"/>
    </row>
    <row r="309" spans="1:14" ht="66" customHeight="1" x14ac:dyDescent="0.25">
      <c r="A309" s="496"/>
      <c r="B309" s="122">
        <v>2</v>
      </c>
      <c r="C309" s="153" t="s">
        <v>776</v>
      </c>
      <c r="D309" s="118" t="s">
        <v>13</v>
      </c>
      <c r="E309" s="153" t="s">
        <v>515</v>
      </c>
      <c r="F309" s="242">
        <v>50</v>
      </c>
      <c r="G309" s="118" t="s">
        <v>1200</v>
      </c>
      <c r="H309" s="118" t="s">
        <v>996</v>
      </c>
      <c r="I309" s="242">
        <v>40</v>
      </c>
      <c r="J309" s="118" t="s">
        <v>1201</v>
      </c>
      <c r="K309" s="288">
        <v>5</v>
      </c>
      <c r="L309" s="194" t="s">
        <v>1268</v>
      </c>
      <c r="M309" s="143">
        <v>100</v>
      </c>
      <c r="N309" s="181"/>
    </row>
    <row r="310" spans="1:14" ht="98.25" customHeight="1" x14ac:dyDescent="0.25">
      <c r="A310" s="146" t="s">
        <v>559</v>
      </c>
      <c r="B310" s="143">
        <v>1</v>
      </c>
      <c r="C310" s="153" t="s">
        <v>558</v>
      </c>
      <c r="D310" s="153" t="s">
        <v>13</v>
      </c>
      <c r="E310" s="153" t="s">
        <v>515</v>
      </c>
      <c r="F310" s="109">
        <v>40</v>
      </c>
      <c r="G310" s="109" t="s">
        <v>213</v>
      </c>
      <c r="H310" s="109" t="s">
        <v>997</v>
      </c>
      <c r="I310" s="109" t="s">
        <v>156</v>
      </c>
      <c r="J310" s="109" t="s">
        <v>998</v>
      </c>
      <c r="K310" s="115">
        <v>15</v>
      </c>
      <c r="L310" s="405" t="s">
        <v>1355</v>
      </c>
      <c r="M310" s="177">
        <v>100</v>
      </c>
      <c r="N310" s="181"/>
    </row>
    <row r="311" spans="1:14" ht="81" customHeight="1" x14ac:dyDescent="0.25">
      <c r="A311" s="470" t="s">
        <v>549</v>
      </c>
      <c r="B311" s="143">
        <v>1</v>
      </c>
      <c r="C311" s="153" t="s">
        <v>777</v>
      </c>
      <c r="D311" s="153" t="s">
        <v>158</v>
      </c>
      <c r="E311" s="153" t="s">
        <v>515</v>
      </c>
      <c r="F311" s="109">
        <v>19</v>
      </c>
      <c r="G311" s="153"/>
      <c r="H311" s="153" t="s">
        <v>1191</v>
      </c>
      <c r="I311" s="153">
        <v>9.5</v>
      </c>
      <c r="J311" s="153" t="s">
        <v>214</v>
      </c>
      <c r="K311" s="123">
        <v>9.5</v>
      </c>
      <c r="L311" s="193" t="s">
        <v>1356</v>
      </c>
      <c r="M311" s="266">
        <v>100</v>
      </c>
      <c r="N311" s="181"/>
    </row>
    <row r="312" spans="1:14" ht="111.75" customHeight="1" x14ac:dyDescent="0.25">
      <c r="A312" s="471"/>
      <c r="B312" s="143">
        <v>2</v>
      </c>
      <c r="C312" s="153" t="s">
        <v>470</v>
      </c>
      <c r="D312" s="153" t="s">
        <v>13</v>
      </c>
      <c r="E312" s="153" t="s">
        <v>515</v>
      </c>
      <c r="F312" s="109">
        <v>8</v>
      </c>
      <c r="G312" s="109" t="s">
        <v>1192</v>
      </c>
      <c r="H312" s="109" t="s">
        <v>693</v>
      </c>
      <c r="I312" s="109">
        <v>2</v>
      </c>
      <c r="J312" s="109" t="s">
        <v>1048</v>
      </c>
      <c r="K312" s="115">
        <v>2</v>
      </c>
      <c r="L312" s="193" t="s">
        <v>1357</v>
      </c>
      <c r="M312" s="266">
        <v>100</v>
      </c>
      <c r="N312" s="181"/>
    </row>
    <row r="313" spans="1:14" ht="99.75" x14ac:dyDescent="0.25">
      <c r="A313" s="496"/>
      <c r="B313" s="143">
        <v>3</v>
      </c>
      <c r="C313" s="153" t="s">
        <v>471</v>
      </c>
      <c r="D313" s="153" t="s">
        <v>200</v>
      </c>
      <c r="E313" s="153" t="s">
        <v>515</v>
      </c>
      <c r="F313" s="109">
        <v>6</v>
      </c>
      <c r="G313" s="109"/>
      <c r="H313" s="109"/>
      <c r="I313" s="109"/>
      <c r="J313" s="109" t="s">
        <v>1049</v>
      </c>
      <c r="K313" s="115">
        <v>2</v>
      </c>
      <c r="L313" s="193" t="s">
        <v>1358</v>
      </c>
      <c r="M313" s="171">
        <v>100</v>
      </c>
      <c r="N313" s="181"/>
    </row>
    <row r="314" spans="1:14" ht="126.75" customHeight="1" x14ac:dyDescent="0.25">
      <c r="A314" s="144" t="s">
        <v>472</v>
      </c>
      <c r="B314" s="153">
        <v>1</v>
      </c>
      <c r="C314" s="153" t="s">
        <v>473</v>
      </c>
      <c r="D314" s="110" t="s">
        <v>13</v>
      </c>
      <c r="E314" s="153" t="s">
        <v>515</v>
      </c>
      <c r="F314" s="111">
        <v>2</v>
      </c>
      <c r="G314" s="108"/>
      <c r="H314" s="109" t="s">
        <v>1193</v>
      </c>
      <c r="I314" s="108">
        <v>0.5</v>
      </c>
      <c r="J314" s="109" t="s">
        <v>1193</v>
      </c>
      <c r="K314" s="327">
        <v>0.5</v>
      </c>
      <c r="L314" s="406" t="s">
        <v>1359</v>
      </c>
      <c r="M314" s="174">
        <v>100</v>
      </c>
      <c r="N314" s="181"/>
    </row>
    <row r="315" spans="1:14" ht="142.5" customHeight="1" x14ac:dyDescent="0.25">
      <c r="A315" s="470" t="s">
        <v>474</v>
      </c>
      <c r="B315" s="110">
        <v>1</v>
      </c>
      <c r="C315" s="108" t="s">
        <v>475</v>
      </c>
      <c r="D315" s="108" t="s">
        <v>13</v>
      </c>
      <c r="E315" s="153" t="s">
        <v>515</v>
      </c>
      <c r="F315" s="108"/>
      <c r="G315" s="108"/>
      <c r="H315" s="109" t="s">
        <v>215</v>
      </c>
      <c r="I315" s="108"/>
      <c r="J315" s="109" t="s">
        <v>216</v>
      </c>
      <c r="K315" s="327"/>
      <c r="L315" s="193" t="s">
        <v>1360</v>
      </c>
      <c r="M315" s="175">
        <v>100</v>
      </c>
      <c r="N315" s="181"/>
    </row>
    <row r="316" spans="1:14" ht="92.25" customHeight="1" x14ac:dyDescent="0.25">
      <c r="A316" s="496"/>
      <c r="B316" s="110">
        <v>2</v>
      </c>
      <c r="C316" s="108" t="s">
        <v>476</v>
      </c>
      <c r="D316" s="153" t="s">
        <v>13</v>
      </c>
      <c r="E316" s="153" t="s">
        <v>515</v>
      </c>
      <c r="F316" s="111">
        <v>6.6</v>
      </c>
      <c r="G316" s="108"/>
      <c r="H316" s="109" t="s">
        <v>217</v>
      </c>
      <c r="I316" s="109">
        <v>2.1</v>
      </c>
      <c r="J316" s="109" t="s">
        <v>217</v>
      </c>
      <c r="K316" s="115">
        <v>1.5</v>
      </c>
      <c r="L316" s="193" t="s">
        <v>1361</v>
      </c>
      <c r="M316" s="175">
        <v>100</v>
      </c>
      <c r="N316" s="181"/>
    </row>
    <row r="317" spans="1:14" ht="102" customHeight="1" x14ac:dyDescent="0.25">
      <c r="A317" s="470" t="s">
        <v>477</v>
      </c>
      <c r="B317" s="153">
        <v>1</v>
      </c>
      <c r="C317" s="153" t="s">
        <v>478</v>
      </c>
      <c r="D317" s="153">
        <v>2021</v>
      </c>
      <c r="E317" s="153" t="s">
        <v>515</v>
      </c>
      <c r="F317" s="109">
        <v>21.7</v>
      </c>
      <c r="G317" s="109"/>
      <c r="H317" s="109" t="s">
        <v>1050</v>
      </c>
      <c r="I317" s="109">
        <v>21.7</v>
      </c>
      <c r="J317" s="109"/>
      <c r="K317" s="115"/>
      <c r="L317" s="193" t="s">
        <v>1362</v>
      </c>
      <c r="M317" s="175">
        <v>100</v>
      </c>
      <c r="N317" s="181"/>
    </row>
    <row r="318" spans="1:14" ht="66" customHeight="1" x14ac:dyDescent="0.25">
      <c r="A318" s="496"/>
      <c r="B318" s="153">
        <v>2</v>
      </c>
      <c r="C318" s="153" t="s">
        <v>479</v>
      </c>
      <c r="D318" s="122">
        <v>2021</v>
      </c>
      <c r="E318" s="122"/>
      <c r="F318" s="109"/>
      <c r="G318" s="109"/>
      <c r="H318" s="109" t="s">
        <v>1051</v>
      </c>
      <c r="I318" s="109"/>
      <c r="J318" s="109"/>
      <c r="K318" s="115"/>
      <c r="L318" s="193" t="s">
        <v>1363</v>
      </c>
      <c r="M318" s="366">
        <v>100</v>
      </c>
      <c r="N318" s="181"/>
    </row>
    <row r="319" spans="1:14" ht="25.5" customHeight="1" x14ac:dyDescent="0.25">
      <c r="A319" s="230"/>
      <c r="B319" s="166"/>
      <c r="C319" s="166"/>
      <c r="D319" s="182"/>
      <c r="E319" s="182"/>
      <c r="F319" s="162"/>
      <c r="G319" s="162"/>
      <c r="H319" s="162"/>
      <c r="I319" s="162"/>
      <c r="J319" s="162"/>
      <c r="K319" s="162"/>
      <c r="L319" s="438" t="s">
        <v>1583</v>
      </c>
      <c r="M319" s="312">
        <f>SUM(M294:M318)/24</f>
        <v>95.833333333333329</v>
      </c>
      <c r="N319" s="181"/>
    </row>
    <row r="320" spans="1:14" ht="30" customHeight="1" x14ac:dyDescent="0.25">
      <c r="A320" s="504" t="s">
        <v>1400</v>
      </c>
      <c r="B320" s="505"/>
      <c r="C320" s="505"/>
      <c r="D320" s="505"/>
      <c r="E320" s="505"/>
      <c r="F320" s="505"/>
      <c r="G320" s="505"/>
      <c r="H320" s="505"/>
      <c r="I320" s="505"/>
      <c r="J320" s="505"/>
      <c r="K320" s="505"/>
      <c r="L320" s="505"/>
      <c r="M320" s="506"/>
      <c r="N320" s="181"/>
    </row>
    <row r="321" spans="1:14" ht="54.75" customHeight="1" x14ac:dyDescent="0.25">
      <c r="A321" s="488" t="s">
        <v>1401</v>
      </c>
      <c r="B321" s="489"/>
      <c r="C321" s="489"/>
      <c r="D321" s="489"/>
      <c r="E321" s="489"/>
      <c r="F321" s="489"/>
      <c r="G321" s="489"/>
      <c r="H321" s="489"/>
      <c r="I321" s="489"/>
      <c r="J321" s="489"/>
      <c r="K321" s="489"/>
      <c r="L321" s="489"/>
      <c r="M321" s="490"/>
      <c r="N321" s="181"/>
    </row>
    <row r="322" spans="1:14" ht="132" customHeight="1" x14ac:dyDescent="0.25">
      <c r="A322" s="470" t="s">
        <v>480</v>
      </c>
      <c r="B322" s="153">
        <v>1</v>
      </c>
      <c r="C322" s="153" t="s">
        <v>481</v>
      </c>
      <c r="D322" s="153" t="s">
        <v>13</v>
      </c>
      <c r="E322" s="153" t="s">
        <v>1114</v>
      </c>
      <c r="F322" s="153"/>
      <c r="G322" s="153"/>
      <c r="H322" s="153" t="s">
        <v>1148</v>
      </c>
      <c r="I322" s="153"/>
      <c r="J322" s="153" t="s">
        <v>1148</v>
      </c>
      <c r="K322" s="153"/>
      <c r="L322" s="407" t="s">
        <v>1364</v>
      </c>
      <c r="M322" s="175">
        <v>100</v>
      </c>
      <c r="N322" s="181"/>
    </row>
    <row r="323" spans="1:14" ht="355.5" customHeight="1" x14ac:dyDescent="0.25">
      <c r="A323" s="496"/>
      <c r="B323" s="153">
        <v>2</v>
      </c>
      <c r="C323" s="153" t="s">
        <v>482</v>
      </c>
      <c r="D323" s="153" t="s">
        <v>13</v>
      </c>
      <c r="E323" s="153" t="s">
        <v>610</v>
      </c>
      <c r="F323" s="153"/>
      <c r="G323" s="153"/>
      <c r="H323" s="408" t="s">
        <v>1149</v>
      </c>
      <c r="I323" s="144"/>
      <c r="J323" s="408" t="s">
        <v>1150</v>
      </c>
      <c r="K323" s="153"/>
      <c r="L323" s="361" t="s">
        <v>1481</v>
      </c>
      <c r="M323" s="175">
        <v>100</v>
      </c>
      <c r="N323" s="181"/>
    </row>
    <row r="324" spans="1:14" ht="84" customHeight="1" x14ac:dyDescent="0.25">
      <c r="A324" s="466" t="s">
        <v>572</v>
      </c>
      <c r="B324" s="153">
        <v>1</v>
      </c>
      <c r="C324" s="153" t="s">
        <v>530</v>
      </c>
      <c r="D324" s="153" t="s">
        <v>13</v>
      </c>
      <c r="E324" s="153"/>
      <c r="F324" s="153"/>
      <c r="G324" s="153"/>
      <c r="H324" s="267" t="s">
        <v>611</v>
      </c>
      <c r="I324" s="153"/>
      <c r="J324" s="153" t="s">
        <v>1151</v>
      </c>
      <c r="K324" s="153"/>
      <c r="L324" s="334" t="s">
        <v>1572</v>
      </c>
      <c r="M324" s="409">
        <v>70</v>
      </c>
      <c r="N324" s="181"/>
    </row>
    <row r="325" spans="1:14" ht="116.25" customHeight="1" x14ac:dyDescent="0.25">
      <c r="A325" s="466"/>
      <c r="B325" s="153">
        <v>2</v>
      </c>
      <c r="C325" s="153" t="s">
        <v>483</v>
      </c>
      <c r="D325" s="153" t="s">
        <v>13</v>
      </c>
      <c r="E325" s="153" t="s">
        <v>27</v>
      </c>
      <c r="F325" s="153"/>
      <c r="G325" s="153"/>
      <c r="H325" s="267" t="s">
        <v>712</v>
      </c>
      <c r="I325" s="153"/>
      <c r="J325" s="267" t="s">
        <v>1152</v>
      </c>
      <c r="K325" s="123"/>
      <c r="L325" s="410" t="s">
        <v>1259</v>
      </c>
      <c r="M325" s="409">
        <v>50</v>
      </c>
      <c r="N325" s="181"/>
    </row>
    <row r="326" spans="1:14" ht="127.5" customHeight="1" x14ac:dyDescent="0.25">
      <c r="A326" s="466" t="s">
        <v>531</v>
      </c>
      <c r="B326" s="153">
        <v>1</v>
      </c>
      <c r="C326" s="153" t="s">
        <v>484</v>
      </c>
      <c r="D326" s="153" t="s">
        <v>13</v>
      </c>
      <c r="E326" s="153" t="s">
        <v>27</v>
      </c>
      <c r="F326" s="360"/>
      <c r="G326" s="153" t="s">
        <v>612</v>
      </c>
      <c r="H326" s="153" t="s">
        <v>713</v>
      </c>
      <c r="I326" s="153"/>
      <c r="J326" s="153" t="s">
        <v>714</v>
      </c>
      <c r="K326" s="123"/>
      <c r="L326" s="210" t="s">
        <v>1365</v>
      </c>
      <c r="M326" s="409">
        <v>100</v>
      </c>
      <c r="N326" s="181"/>
    </row>
    <row r="327" spans="1:14" ht="112.5" customHeight="1" x14ac:dyDescent="0.25">
      <c r="A327" s="466"/>
      <c r="B327" s="153">
        <v>2</v>
      </c>
      <c r="C327" s="153" t="s">
        <v>485</v>
      </c>
      <c r="D327" s="153" t="s">
        <v>13</v>
      </c>
      <c r="E327" s="153" t="s">
        <v>1153</v>
      </c>
      <c r="F327" s="154">
        <v>2</v>
      </c>
      <c r="G327" s="153"/>
      <c r="H327" s="267" t="s">
        <v>721</v>
      </c>
      <c r="I327" s="153">
        <v>0.5</v>
      </c>
      <c r="J327" s="267" t="s">
        <v>721</v>
      </c>
      <c r="K327" s="123">
        <v>0.5</v>
      </c>
      <c r="L327" s="193" t="s">
        <v>1366</v>
      </c>
      <c r="M327" s="411">
        <v>100</v>
      </c>
      <c r="N327" s="181"/>
    </row>
    <row r="328" spans="1:14" ht="141" customHeight="1" x14ac:dyDescent="0.25">
      <c r="A328" s="470" t="s">
        <v>486</v>
      </c>
      <c r="B328" s="153">
        <v>1</v>
      </c>
      <c r="C328" s="153" t="s">
        <v>487</v>
      </c>
      <c r="D328" s="153" t="s">
        <v>13</v>
      </c>
      <c r="E328" s="153"/>
      <c r="F328" s="153"/>
      <c r="G328" s="153" t="s">
        <v>613</v>
      </c>
      <c r="H328" s="153" t="s">
        <v>715</v>
      </c>
      <c r="I328" s="153"/>
      <c r="J328" s="153" t="s">
        <v>716</v>
      </c>
      <c r="K328" s="123"/>
      <c r="L328" s="193" t="s">
        <v>1367</v>
      </c>
      <c r="M328" s="411">
        <v>100</v>
      </c>
      <c r="N328" s="181"/>
    </row>
    <row r="329" spans="1:14" ht="114.75" customHeight="1" x14ac:dyDescent="0.25">
      <c r="A329" s="471"/>
      <c r="B329" s="153">
        <v>2</v>
      </c>
      <c r="C329" s="153" t="s">
        <v>560</v>
      </c>
      <c r="D329" s="153" t="s">
        <v>13</v>
      </c>
      <c r="E329" s="153"/>
      <c r="F329" s="153"/>
      <c r="G329" s="153"/>
      <c r="H329" s="153"/>
      <c r="I329" s="153"/>
      <c r="J329" s="153" t="s">
        <v>720</v>
      </c>
      <c r="K329" s="123"/>
      <c r="L329" s="201" t="s">
        <v>1368</v>
      </c>
      <c r="M329" s="411">
        <v>100</v>
      </c>
      <c r="N329" s="181"/>
    </row>
    <row r="330" spans="1:14" ht="72" customHeight="1" x14ac:dyDescent="0.25">
      <c r="A330" s="496"/>
      <c r="B330" s="153">
        <v>3</v>
      </c>
      <c r="C330" s="153" t="s">
        <v>488</v>
      </c>
      <c r="D330" s="153">
        <v>2022</v>
      </c>
      <c r="E330" s="360" t="s">
        <v>515</v>
      </c>
      <c r="F330" s="154">
        <v>10</v>
      </c>
      <c r="G330" s="267" t="s">
        <v>640</v>
      </c>
      <c r="H330" s="360"/>
      <c r="I330" s="360"/>
      <c r="J330" s="267" t="s">
        <v>614</v>
      </c>
      <c r="K330" s="129">
        <v>10</v>
      </c>
      <c r="L330" s="193" t="s">
        <v>1369</v>
      </c>
      <c r="M330" s="411">
        <v>100</v>
      </c>
      <c r="N330" s="181"/>
    </row>
    <row r="331" spans="1:14" ht="103.5" customHeight="1" x14ac:dyDescent="0.25">
      <c r="A331" s="470" t="s">
        <v>489</v>
      </c>
      <c r="B331" s="144">
        <v>1</v>
      </c>
      <c r="C331" s="144" t="s">
        <v>490</v>
      </c>
      <c r="D331" s="153">
        <v>2022</v>
      </c>
      <c r="E331" s="153" t="s">
        <v>515</v>
      </c>
      <c r="F331" s="109">
        <v>60</v>
      </c>
      <c r="G331" s="153" t="s">
        <v>615</v>
      </c>
      <c r="H331" s="153"/>
      <c r="I331" s="153"/>
      <c r="J331" s="153" t="s">
        <v>717</v>
      </c>
      <c r="K331" s="115">
        <v>60</v>
      </c>
      <c r="L331" s="201" t="s">
        <v>1370</v>
      </c>
      <c r="M331" s="412">
        <v>100</v>
      </c>
      <c r="N331" s="181"/>
    </row>
    <row r="332" spans="1:14" ht="110.25" customHeight="1" x14ac:dyDescent="0.25">
      <c r="A332" s="471"/>
      <c r="B332" s="144">
        <v>2</v>
      </c>
      <c r="C332" s="144" t="s">
        <v>778</v>
      </c>
      <c r="D332" s="153" t="s">
        <v>13</v>
      </c>
      <c r="E332" s="153" t="s">
        <v>515</v>
      </c>
      <c r="F332" s="153"/>
      <c r="G332" s="153">
        <v>107</v>
      </c>
      <c r="H332" s="153" t="s">
        <v>1573</v>
      </c>
      <c r="I332" s="153"/>
      <c r="J332" s="153" t="s">
        <v>1573</v>
      </c>
      <c r="K332" s="153"/>
      <c r="L332" s="201" t="s">
        <v>1371</v>
      </c>
      <c r="M332" s="411">
        <v>100</v>
      </c>
      <c r="N332" s="181"/>
    </row>
    <row r="333" spans="1:14" ht="235.5" customHeight="1" x14ac:dyDescent="0.25">
      <c r="A333" s="471"/>
      <c r="B333" s="144">
        <v>3</v>
      </c>
      <c r="C333" s="144" t="s">
        <v>779</v>
      </c>
      <c r="D333" s="153" t="s">
        <v>13</v>
      </c>
      <c r="E333" s="153" t="s">
        <v>515</v>
      </c>
      <c r="F333" s="109">
        <v>4</v>
      </c>
      <c r="G333" s="153" t="s">
        <v>623</v>
      </c>
      <c r="H333" s="153" t="s">
        <v>616</v>
      </c>
      <c r="I333" s="109">
        <v>1</v>
      </c>
      <c r="J333" s="153" t="s">
        <v>616</v>
      </c>
      <c r="K333" s="109">
        <v>1</v>
      </c>
      <c r="L333" s="193" t="s">
        <v>1372</v>
      </c>
      <c r="M333" s="411">
        <v>100</v>
      </c>
      <c r="N333" s="181"/>
    </row>
    <row r="334" spans="1:14" ht="105.75" customHeight="1" x14ac:dyDescent="0.25">
      <c r="A334" s="471"/>
      <c r="B334" s="144">
        <v>4</v>
      </c>
      <c r="C334" s="144" t="s">
        <v>491</v>
      </c>
      <c r="D334" s="153">
        <v>2023</v>
      </c>
      <c r="E334" s="153" t="s">
        <v>515</v>
      </c>
      <c r="F334" s="109">
        <v>50</v>
      </c>
      <c r="G334" s="153" t="s">
        <v>617</v>
      </c>
      <c r="H334" s="153"/>
      <c r="I334" s="153"/>
      <c r="J334" s="136"/>
      <c r="K334" s="153"/>
      <c r="L334" s="193" t="s">
        <v>1574</v>
      </c>
      <c r="M334" s="413">
        <v>100</v>
      </c>
      <c r="N334" s="181"/>
    </row>
    <row r="335" spans="1:14" ht="145.5" customHeight="1" x14ac:dyDescent="0.25">
      <c r="A335" s="470" t="s">
        <v>492</v>
      </c>
      <c r="B335" s="144">
        <v>1</v>
      </c>
      <c r="C335" s="144" t="s">
        <v>493</v>
      </c>
      <c r="D335" s="414" t="s">
        <v>13</v>
      </c>
      <c r="E335" s="122"/>
      <c r="F335" s="109"/>
      <c r="G335" s="242" t="s">
        <v>618</v>
      </c>
      <c r="H335" s="242" t="s">
        <v>619</v>
      </c>
      <c r="I335" s="109"/>
      <c r="J335" s="415" t="s">
        <v>719</v>
      </c>
      <c r="K335" s="122"/>
      <c r="L335" s="215" t="s">
        <v>1394</v>
      </c>
      <c r="M335" s="412">
        <v>100</v>
      </c>
      <c r="N335" s="181"/>
    </row>
    <row r="336" spans="1:14" ht="157.5" customHeight="1" x14ac:dyDescent="0.25">
      <c r="A336" s="496"/>
      <c r="B336" s="153">
        <v>2</v>
      </c>
      <c r="C336" s="153" t="s">
        <v>494</v>
      </c>
      <c r="D336" s="416" t="s">
        <v>13</v>
      </c>
      <c r="E336" s="122"/>
      <c r="F336" s="109"/>
      <c r="G336" s="118" t="s">
        <v>620</v>
      </c>
      <c r="H336" s="109" t="s">
        <v>718</v>
      </c>
      <c r="I336" s="109"/>
      <c r="J336" s="109" t="s">
        <v>718</v>
      </c>
      <c r="K336" s="122"/>
      <c r="L336" s="193" t="s">
        <v>1393</v>
      </c>
      <c r="M336" s="417">
        <v>100</v>
      </c>
      <c r="N336" s="181"/>
    </row>
    <row r="337" spans="1:14" ht="26.25" customHeight="1" x14ac:dyDescent="0.25">
      <c r="A337" s="230"/>
      <c r="B337" s="166"/>
      <c r="C337" s="166"/>
      <c r="D337" s="418"/>
      <c r="E337" s="182"/>
      <c r="F337" s="162"/>
      <c r="G337" s="168"/>
      <c r="H337" s="162"/>
      <c r="I337" s="162"/>
      <c r="J337" s="162"/>
      <c r="K337" s="182"/>
      <c r="L337" s="438" t="s">
        <v>1583</v>
      </c>
      <c r="M337" s="312">
        <f>SUM(M322:M336)/15</f>
        <v>94.666666666666671</v>
      </c>
      <c r="N337" s="181"/>
    </row>
    <row r="338" spans="1:14" ht="28.5" customHeight="1" x14ac:dyDescent="0.25">
      <c r="A338" s="504" t="s">
        <v>495</v>
      </c>
      <c r="B338" s="505"/>
      <c r="C338" s="505"/>
      <c r="D338" s="505"/>
      <c r="E338" s="505"/>
      <c r="F338" s="505"/>
      <c r="G338" s="505"/>
      <c r="H338" s="505"/>
      <c r="I338" s="505"/>
      <c r="J338" s="505"/>
      <c r="K338" s="505"/>
      <c r="L338" s="505"/>
      <c r="M338" s="506"/>
      <c r="N338" s="181"/>
    </row>
    <row r="339" spans="1:14" ht="30.75" customHeight="1" x14ac:dyDescent="0.25">
      <c r="A339" s="510" t="s">
        <v>1179</v>
      </c>
      <c r="B339" s="511"/>
      <c r="C339" s="511"/>
      <c r="D339" s="511"/>
      <c r="E339" s="511"/>
      <c r="F339" s="511"/>
      <c r="G339" s="511"/>
      <c r="H339" s="511"/>
      <c r="I339" s="511"/>
      <c r="J339" s="511"/>
      <c r="K339" s="511"/>
      <c r="L339" s="511"/>
      <c r="M339" s="512"/>
      <c r="N339" s="181"/>
    </row>
    <row r="340" spans="1:14" ht="148.5" customHeight="1" x14ac:dyDescent="0.25">
      <c r="A340" s="143" t="s">
        <v>1180</v>
      </c>
      <c r="B340" s="143">
        <v>1</v>
      </c>
      <c r="C340" s="143" t="s">
        <v>565</v>
      </c>
      <c r="D340" s="143" t="s">
        <v>13</v>
      </c>
      <c r="E340" s="143" t="s">
        <v>164</v>
      </c>
      <c r="F340" s="109">
        <v>2000</v>
      </c>
      <c r="G340" s="136"/>
      <c r="H340" s="109" t="s">
        <v>793</v>
      </c>
      <c r="I340" s="109">
        <v>830</v>
      </c>
      <c r="J340" s="143" t="s">
        <v>794</v>
      </c>
      <c r="K340" s="419">
        <v>1000</v>
      </c>
      <c r="L340" s="149" t="s">
        <v>1375</v>
      </c>
      <c r="M340" s="412">
        <v>100</v>
      </c>
      <c r="N340" s="181"/>
    </row>
    <row r="341" spans="1:14" ht="116.25" customHeight="1" x14ac:dyDescent="0.25">
      <c r="A341" s="143" t="s">
        <v>532</v>
      </c>
      <c r="B341" s="420">
        <v>1</v>
      </c>
      <c r="C341" s="143" t="s">
        <v>564</v>
      </c>
      <c r="D341" s="153" t="s">
        <v>169</v>
      </c>
      <c r="E341" s="153" t="s">
        <v>1099</v>
      </c>
      <c r="F341" s="153"/>
      <c r="G341" s="153"/>
      <c r="H341" s="153" t="s">
        <v>1051</v>
      </c>
      <c r="I341" s="153"/>
      <c r="J341" s="153" t="s">
        <v>1154</v>
      </c>
      <c r="K341" s="123"/>
      <c r="L341" s="216" t="s">
        <v>1376</v>
      </c>
      <c r="M341" s="412">
        <v>100</v>
      </c>
      <c r="N341" s="181"/>
    </row>
    <row r="342" spans="1:14" ht="182.25" customHeight="1" x14ac:dyDescent="0.25">
      <c r="A342" s="143" t="s">
        <v>533</v>
      </c>
      <c r="B342" s="420">
        <v>1</v>
      </c>
      <c r="C342" s="143" t="s">
        <v>1181</v>
      </c>
      <c r="D342" s="143" t="s">
        <v>13</v>
      </c>
      <c r="E342" s="143"/>
      <c r="F342" s="143"/>
      <c r="G342" s="143"/>
      <c r="H342" s="143" t="s">
        <v>1182</v>
      </c>
      <c r="I342" s="143"/>
      <c r="J342" s="143" t="s">
        <v>1221</v>
      </c>
      <c r="K342" s="419"/>
      <c r="L342" s="149" t="s">
        <v>1575</v>
      </c>
      <c r="M342" s="412">
        <v>100</v>
      </c>
      <c r="N342" s="181"/>
    </row>
    <row r="343" spans="1:14" ht="118.5" customHeight="1" x14ac:dyDescent="0.25">
      <c r="A343" s="507" t="s">
        <v>573</v>
      </c>
      <c r="B343" s="143">
        <v>1</v>
      </c>
      <c r="C343" s="143" t="s">
        <v>496</v>
      </c>
      <c r="D343" s="143" t="s">
        <v>13</v>
      </c>
      <c r="E343" s="143" t="s">
        <v>27</v>
      </c>
      <c r="F343" s="109">
        <v>5000</v>
      </c>
      <c r="G343" s="143">
        <v>0</v>
      </c>
      <c r="H343" s="143" t="s">
        <v>856</v>
      </c>
      <c r="I343" s="143"/>
      <c r="J343" s="143" t="s">
        <v>857</v>
      </c>
      <c r="K343" s="109">
        <v>2000</v>
      </c>
      <c r="L343" s="201" t="s">
        <v>1377</v>
      </c>
      <c r="M343" s="412">
        <v>100</v>
      </c>
      <c r="N343" s="181"/>
    </row>
    <row r="344" spans="1:14" ht="106.5" customHeight="1" x14ac:dyDescent="0.25">
      <c r="A344" s="509"/>
      <c r="B344" s="143">
        <v>2</v>
      </c>
      <c r="C344" s="143" t="s">
        <v>497</v>
      </c>
      <c r="D344" s="143" t="s">
        <v>13</v>
      </c>
      <c r="E344" s="143" t="s">
        <v>796</v>
      </c>
      <c r="F344" s="109">
        <v>2000</v>
      </c>
      <c r="G344" s="143">
        <v>0</v>
      </c>
      <c r="H344" s="143" t="s">
        <v>858</v>
      </c>
      <c r="I344" s="143"/>
      <c r="J344" s="143" t="s">
        <v>859</v>
      </c>
      <c r="K344" s="115">
        <v>1000</v>
      </c>
      <c r="L344" s="421" t="s">
        <v>1576</v>
      </c>
      <c r="M344" s="417">
        <v>100</v>
      </c>
      <c r="N344" s="181"/>
    </row>
    <row r="345" spans="1:14" ht="25.5" customHeight="1" x14ac:dyDescent="0.25">
      <c r="A345" s="422"/>
      <c r="B345" s="423"/>
      <c r="C345" s="423"/>
      <c r="D345" s="423"/>
      <c r="E345" s="423"/>
      <c r="F345" s="162"/>
      <c r="G345" s="423"/>
      <c r="H345" s="423"/>
      <c r="I345" s="423"/>
      <c r="J345" s="423"/>
      <c r="K345" s="162"/>
      <c r="L345" s="438" t="s">
        <v>1583</v>
      </c>
      <c r="M345" s="312">
        <f>SUM(M340:M344)/5</f>
        <v>100</v>
      </c>
      <c r="N345" s="181"/>
    </row>
    <row r="346" spans="1:14" ht="45" customHeight="1" x14ac:dyDescent="0.25">
      <c r="A346" s="510" t="s">
        <v>1422</v>
      </c>
      <c r="B346" s="511"/>
      <c r="C346" s="511"/>
      <c r="D346" s="511"/>
      <c r="E346" s="511"/>
      <c r="F346" s="511"/>
      <c r="G346" s="511"/>
      <c r="H346" s="511"/>
      <c r="I346" s="511"/>
      <c r="J346" s="511"/>
      <c r="K346" s="511"/>
      <c r="L346" s="511"/>
      <c r="M346" s="512"/>
      <c r="N346" s="181"/>
    </row>
    <row r="347" spans="1:14" ht="86.25" customHeight="1" x14ac:dyDescent="0.25">
      <c r="A347" s="507" t="s">
        <v>498</v>
      </c>
      <c r="B347" s="143">
        <v>1</v>
      </c>
      <c r="C347" s="143" t="s">
        <v>499</v>
      </c>
      <c r="D347" s="143" t="s">
        <v>169</v>
      </c>
      <c r="E347" s="143" t="s">
        <v>164</v>
      </c>
      <c r="F347" s="109">
        <v>250</v>
      </c>
      <c r="G347" s="143"/>
      <c r="H347" s="143" t="s">
        <v>1218</v>
      </c>
      <c r="I347" s="143"/>
      <c r="J347" s="143" t="s">
        <v>1219</v>
      </c>
      <c r="K347" s="419"/>
      <c r="L347" s="208" t="s">
        <v>1373</v>
      </c>
      <c r="M347" s="175">
        <v>100</v>
      </c>
      <c r="N347" s="181"/>
    </row>
    <row r="348" spans="1:14" ht="132" customHeight="1" x14ac:dyDescent="0.25">
      <c r="A348" s="508"/>
      <c r="B348" s="143">
        <v>2</v>
      </c>
      <c r="C348" s="143" t="s">
        <v>780</v>
      </c>
      <c r="D348" s="143" t="s">
        <v>200</v>
      </c>
      <c r="E348" s="143" t="s">
        <v>515</v>
      </c>
      <c r="F348" s="143"/>
      <c r="G348" s="143"/>
      <c r="H348" s="136"/>
      <c r="I348" s="143"/>
      <c r="J348" s="143" t="s">
        <v>818</v>
      </c>
      <c r="K348" s="143"/>
      <c r="L348" s="217" t="s">
        <v>1577</v>
      </c>
      <c r="M348" s="175" t="s">
        <v>1254</v>
      </c>
      <c r="N348" s="181"/>
    </row>
    <row r="349" spans="1:14" ht="60" customHeight="1" x14ac:dyDescent="0.25">
      <c r="A349" s="508"/>
      <c r="B349" s="143">
        <v>3</v>
      </c>
      <c r="C349" s="143" t="s">
        <v>500</v>
      </c>
      <c r="D349" s="143" t="s">
        <v>200</v>
      </c>
      <c r="E349" s="143" t="s">
        <v>164</v>
      </c>
      <c r="F349" s="143"/>
      <c r="G349" s="143"/>
      <c r="H349" s="143"/>
      <c r="I349" s="143"/>
      <c r="J349" s="143" t="s">
        <v>818</v>
      </c>
      <c r="K349" s="419"/>
      <c r="L349" s="424" t="s">
        <v>1567</v>
      </c>
      <c r="M349" s="175" t="s">
        <v>1254</v>
      </c>
      <c r="N349" s="181"/>
    </row>
    <row r="350" spans="1:14" ht="72" customHeight="1" x14ac:dyDescent="0.25">
      <c r="A350" s="508"/>
      <c r="B350" s="143">
        <v>4</v>
      </c>
      <c r="C350" s="143" t="s">
        <v>501</v>
      </c>
      <c r="D350" s="143" t="s">
        <v>13</v>
      </c>
      <c r="E350" s="143" t="s">
        <v>515</v>
      </c>
      <c r="F350" s="143"/>
      <c r="G350" s="143"/>
      <c r="H350" s="143" t="s">
        <v>818</v>
      </c>
      <c r="I350" s="143"/>
      <c r="J350" s="143" t="s">
        <v>818</v>
      </c>
      <c r="K350" s="419"/>
      <c r="L350" s="424" t="s">
        <v>1567</v>
      </c>
      <c r="M350" s="175" t="s">
        <v>1254</v>
      </c>
      <c r="N350" s="181"/>
    </row>
    <row r="351" spans="1:14" ht="231" customHeight="1" x14ac:dyDescent="0.25">
      <c r="A351" s="509"/>
      <c r="B351" s="143">
        <v>5</v>
      </c>
      <c r="C351" s="143" t="s">
        <v>502</v>
      </c>
      <c r="D351" s="143" t="s">
        <v>13</v>
      </c>
      <c r="E351" s="143" t="s">
        <v>515</v>
      </c>
      <c r="F351" s="143"/>
      <c r="G351" s="143"/>
      <c r="H351" s="143" t="s">
        <v>818</v>
      </c>
      <c r="I351" s="143"/>
      <c r="J351" s="143" t="s">
        <v>818</v>
      </c>
      <c r="K351" s="143"/>
      <c r="L351" s="217" t="s">
        <v>1260</v>
      </c>
      <c r="M351" s="175">
        <v>100</v>
      </c>
      <c r="N351" s="181"/>
    </row>
    <row r="352" spans="1:14" s="106" customFormat="1" ht="89.25" customHeight="1" x14ac:dyDescent="0.25">
      <c r="A352" s="507" t="s">
        <v>503</v>
      </c>
      <c r="B352" s="143">
        <v>1</v>
      </c>
      <c r="C352" s="143" t="s">
        <v>504</v>
      </c>
      <c r="D352" s="143" t="s">
        <v>13</v>
      </c>
      <c r="E352" s="143" t="s">
        <v>788</v>
      </c>
      <c r="F352" s="143">
        <v>17364.900000000001</v>
      </c>
      <c r="G352" s="143"/>
      <c r="H352" s="143" t="s">
        <v>1220</v>
      </c>
      <c r="I352" s="109">
        <v>5000</v>
      </c>
      <c r="J352" s="143" t="s">
        <v>1220</v>
      </c>
      <c r="K352" s="419"/>
      <c r="L352" s="208" t="s">
        <v>1374</v>
      </c>
      <c r="M352" s="175">
        <v>100</v>
      </c>
      <c r="N352" s="181"/>
    </row>
    <row r="353" spans="1:18" ht="132.75" customHeight="1" x14ac:dyDescent="0.25">
      <c r="A353" s="508"/>
      <c r="B353" s="143">
        <v>2</v>
      </c>
      <c r="C353" s="143" t="s">
        <v>781</v>
      </c>
      <c r="D353" s="143" t="s">
        <v>13</v>
      </c>
      <c r="E353" s="143" t="s">
        <v>788</v>
      </c>
      <c r="F353" s="109">
        <v>3000</v>
      </c>
      <c r="G353" s="143"/>
      <c r="H353" s="143" t="s">
        <v>798</v>
      </c>
      <c r="I353" s="143">
        <v>1007.8</v>
      </c>
      <c r="J353" s="143" t="s">
        <v>798</v>
      </c>
      <c r="K353" s="425"/>
      <c r="L353" s="210" t="s">
        <v>1378</v>
      </c>
      <c r="M353" s="175">
        <v>100</v>
      </c>
      <c r="N353" s="181"/>
    </row>
    <row r="354" spans="1:18" ht="109.5" customHeight="1" x14ac:dyDescent="0.25">
      <c r="A354" s="508"/>
      <c r="B354" s="143">
        <v>3</v>
      </c>
      <c r="C354" s="143" t="s">
        <v>782</v>
      </c>
      <c r="D354" s="143" t="s">
        <v>13</v>
      </c>
      <c r="E354" s="143" t="s">
        <v>788</v>
      </c>
      <c r="F354" s="109">
        <v>800</v>
      </c>
      <c r="G354" s="143"/>
      <c r="H354" s="143" t="s">
        <v>786</v>
      </c>
      <c r="I354" s="109">
        <v>295</v>
      </c>
      <c r="J354" s="143" t="s">
        <v>786</v>
      </c>
      <c r="K354" s="143"/>
      <c r="L354" s="193" t="s">
        <v>1379</v>
      </c>
      <c r="M354" s="172">
        <v>100</v>
      </c>
      <c r="N354" s="181"/>
    </row>
    <row r="355" spans="1:18" ht="199.5" x14ac:dyDescent="0.25">
      <c r="A355" s="509"/>
      <c r="B355" s="143">
        <v>4</v>
      </c>
      <c r="C355" s="143" t="s">
        <v>525</v>
      </c>
      <c r="D355" s="143" t="s">
        <v>13</v>
      </c>
      <c r="E355" s="143" t="s">
        <v>788</v>
      </c>
      <c r="F355" s="109">
        <v>1000</v>
      </c>
      <c r="G355" s="143"/>
      <c r="H355" s="143" t="s">
        <v>787</v>
      </c>
      <c r="I355" s="109">
        <v>550</v>
      </c>
      <c r="J355" s="143" t="s">
        <v>797</v>
      </c>
      <c r="K355" s="422"/>
      <c r="L355" s="206" t="s">
        <v>1380</v>
      </c>
      <c r="M355" s="174">
        <v>100</v>
      </c>
      <c r="N355" s="181"/>
    </row>
    <row r="356" spans="1:18" ht="285" x14ac:dyDescent="0.25">
      <c r="A356" s="507" t="s">
        <v>505</v>
      </c>
      <c r="B356" s="143">
        <v>1</v>
      </c>
      <c r="C356" s="143" t="s">
        <v>783</v>
      </c>
      <c r="D356" s="143" t="s">
        <v>13</v>
      </c>
      <c r="E356" s="143" t="s">
        <v>788</v>
      </c>
      <c r="F356" s="109">
        <v>42000</v>
      </c>
      <c r="G356" s="143"/>
      <c r="H356" s="143" t="s">
        <v>789</v>
      </c>
      <c r="I356" s="109">
        <v>11234.5</v>
      </c>
      <c r="J356" s="143" t="s">
        <v>789</v>
      </c>
      <c r="K356" s="419"/>
      <c r="L356" s="208" t="s">
        <v>1383</v>
      </c>
      <c r="M356" s="171">
        <v>100</v>
      </c>
      <c r="N356" s="181"/>
    </row>
    <row r="357" spans="1:18" ht="85.5" x14ac:dyDescent="0.25">
      <c r="A357" s="508"/>
      <c r="B357" s="143">
        <v>2</v>
      </c>
      <c r="C357" s="143" t="s">
        <v>506</v>
      </c>
      <c r="D357" s="143" t="s">
        <v>13</v>
      </c>
      <c r="E357" s="143" t="s">
        <v>788</v>
      </c>
      <c r="F357" s="109">
        <v>2000</v>
      </c>
      <c r="G357" s="143"/>
      <c r="H357" s="143" t="s">
        <v>789</v>
      </c>
      <c r="I357" s="109">
        <v>547.20000000000005</v>
      </c>
      <c r="J357" s="143" t="s">
        <v>789</v>
      </c>
      <c r="K357" s="419"/>
      <c r="L357" s="208" t="s">
        <v>1384</v>
      </c>
      <c r="M357" s="175">
        <v>100</v>
      </c>
      <c r="N357" s="181"/>
    </row>
    <row r="358" spans="1:18" ht="114" x14ac:dyDescent="0.25">
      <c r="A358" s="508"/>
      <c r="B358" s="143">
        <v>3</v>
      </c>
      <c r="C358" s="143" t="s">
        <v>524</v>
      </c>
      <c r="D358" s="143" t="s">
        <v>13</v>
      </c>
      <c r="E358" s="143" t="s">
        <v>788</v>
      </c>
      <c r="F358" s="109"/>
      <c r="G358" s="143"/>
      <c r="H358" s="143" t="s">
        <v>800</v>
      </c>
      <c r="I358" s="109">
        <v>20</v>
      </c>
      <c r="J358" s="143" t="s">
        <v>800</v>
      </c>
      <c r="K358" s="419"/>
      <c r="L358" s="149" t="s">
        <v>1407</v>
      </c>
      <c r="M358" s="172">
        <v>90</v>
      </c>
      <c r="N358" s="181"/>
    </row>
    <row r="359" spans="1:18" ht="102.75" customHeight="1" x14ac:dyDescent="0.25">
      <c r="A359" s="509"/>
      <c r="B359" s="143">
        <v>4</v>
      </c>
      <c r="C359" s="426" t="s">
        <v>574</v>
      </c>
      <c r="D359" s="143" t="s">
        <v>200</v>
      </c>
      <c r="E359" s="143" t="s">
        <v>788</v>
      </c>
      <c r="F359" s="143"/>
      <c r="G359" s="143"/>
      <c r="H359" s="143"/>
      <c r="I359" s="143"/>
      <c r="J359" s="143" t="s">
        <v>818</v>
      </c>
      <c r="K359" s="419"/>
      <c r="L359" s="149" t="s">
        <v>1578</v>
      </c>
      <c r="M359" s="172">
        <v>100</v>
      </c>
      <c r="N359" s="181"/>
    </row>
    <row r="360" spans="1:18" ht="114" x14ac:dyDescent="0.2">
      <c r="A360" s="507" t="s">
        <v>507</v>
      </c>
      <c r="B360" s="143">
        <v>1</v>
      </c>
      <c r="C360" s="143" t="s">
        <v>784</v>
      </c>
      <c r="D360" s="143" t="s">
        <v>13</v>
      </c>
      <c r="E360" s="143" t="s">
        <v>796</v>
      </c>
      <c r="F360" s="365">
        <v>180</v>
      </c>
      <c r="G360" s="427"/>
      <c r="H360" s="428" t="s">
        <v>1224</v>
      </c>
      <c r="I360" s="365"/>
      <c r="J360" s="138" t="s">
        <v>1223</v>
      </c>
      <c r="K360" s="429">
        <v>90</v>
      </c>
      <c r="L360" s="208" t="s">
        <v>1386</v>
      </c>
      <c r="M360" s="175">
        <v>100</v>
      </c>
      <c r="N360" s="181"/>
    </row>
    <row r="361" spans="1:18" ht="142.5" x14ac:dyDescent="0.25">
      <c r="A361" s="508"/>
      <c r="B361" s="143">
        <v>2</v>
      </c>
      <c r="C361" s="143" t="s">
        <v>785</v>
      </c>
      <c r="D361" s="143" t="s">
        <v>13</v>
      </c>
      <c r="E361" s="143" t="s">
        <v>796</v>
      </c>
      <c r="F361" s="109">
        <v>4500</v>
      </c>
      <c r="G361" s="143"/>
      <c r="H361" s="143" t="s">
        <v>790</v>
      </c>
      <c r="I361" s="109">
        <v>1250</v>
      </c>
      <c r="J361" s="143" t="s">
        <v>790</v>
      </c>
      <c r="K361" s="419"/>
      <c r="L361" s="208" t="s">
        <v>1387</v>
      </c>
      <c r="M361" s="175">
        <v>100</v>
      </c>
      <c r="N361" s="181"/>
    </row>
    <row r="362" spans="1:18" ht="101.25" customHeight="1" x14ac:dyDescent="0.25">
      <c r="A362" s="508"/>
      <c r="B362" s="143">
        <v>3</v>
      </c>
      <c r="C362" s="143" t="s">
        <v>508</v>
      </c>
      <c r="D362" s="143" t="s">
        <v>13</v>
      </c>
      <c r="E362" s="143" t="s">
        <v>796</v>
      </c>
      <c r="F362" s="109">
        <v>60</v>
      </c>
      <c r="G362" s="143"/>
      <c r="H362" s="143"/>
      <c r="I362" s="109"/>
      <c r="J362" s="143" t="s">
        <v>791</v>
      </c>
      <c r="K362" s="115">
        <v>20</v>
      </c>
      <c r="L362" s="149" t="s">
        <v>1388</v>
      </c>
      <c r="M362" s="175">
        <v>100</v>
      </c>
      <c r="N362" s="181"/>
    </row>
    <row r="363" spans="1:18" ht="96" customHeight="1" x14ac:dyDescent="0.25">
      <c r="A363" s="509"/>
      <c r="B363" s="143">
        <v>4</v>
      </c>
      <c r="C363" s="143" t="s">
        <v>509</v>
      </c>
      <c r="D363" s="143" t="s">
        <v>200</v>
      </c>
      <c r="E363" s="143" t="s">
        <v>515</v>
      </c>
      <c r="F363" s="109">
        <v>10</v>
      </c>
      <c r="G363" s="143"/>
      <c r="H363" s="143"/>
      <c r="I363" s="109"/>
      <c r="J363" s="143" t="s">
        <v>792</v>
      </c>
      <c r="K363" s="115">
        <v>10</v>
      </c>
      <c r="L363" s="424" t="s">
        <v>1567</v>
      </c>
      <c r="M363" s="172" t="s">
        <v>1254</v>
      </c>
      <c r="N363" s="181"/>
    </row>
    <row r="364" spans="1:18" ht="24.75" customHeight="1" x14ac:dyDescent="0.25">
      <c r="A364" s="143"/>
      <c r="B364" s="430"/>
      <c r="C364" s="431"/>
      <c r="D364" s="432"/>
      <c r="E364" s="432"/>
      <c r="F364" s="433"/>
      <c r="G364" s="433"/>
      <c r="H364" s="433"/>
      <c r="I364" s="433"/>
      <c r="J364" s="433"/>
      <c r="K364" s="433"/>
      <c r="L364" s="438" t="s">
        <v>1583</v>
      </c>
      <c r="M364" s="294">
        <f>SUM(M347:M363)/14</f>
        <v>92.142857142857139</v>
      </c>
      <c r="N364" s="181"/>
    </row>
    <row r="365" spans="1:18" ht="26.25" customHeight="1" x14ac:dyDescent="0.25">
      <c r="A365" s="434"/>
      <c r="B365" s="435"/>
      <c r="C365" s="462" t="s">
        <v>1584</v>
      </c>
      <c r="D365" s="463"/>
      <c r="E365" s="463"/>
      <c r="F365" s="463"/>
      <c r="G365" s="463"/>
      <c r="H365" s="463"/>
      <c r="I365" s="463"/>
      <c r="J365" s="463"/>
      <c r="K365" s="463"/>
      <c r="L365" s="463"/>
      <c r="M365" s="140">
        <f>(M14+M45+M73+M95+M105+M120+M133+M151+M157+M192+M201+M213+M229+M254+M261+M273+M292+M319+M337+M345+M364)/21</f>
        <v>93.442603958526121</v>
      </c>
      <c r="N365" s="181"/>
    </row>
    <row r="366" spans="1:18" x14ac:dyDescent="0.25">
      <c r="A366" s="150"/>
      <c r="B366" s="151"/>
      <c r="C366" s="147"/>
      <c r="D366" s="150"/>
      <c r="L366" s="152"/>
      <c r="M366" s="178"/>
    </row>
    <row r="367" spans="1:18" x14ac:dyDescent="0.25">
      <c r="B367" s="461" t="s">
        <v>1585</v>
      </c>
      <c r="C367" s="461"/>
      <c r="D367" s="461"/>
      <c r="E367" s="461"/>
      <c r="F367" s="461"/>
      <c r="G367" s="461"/>
      <c r="H367" s="461"/>
      <c r="I367" s="461"/>
      <c r="J367" s="461"/>
      <c r="K367" s="461"/>
      <c r="L367" s="461"/>
      <c r="M367" s="461"/>
      <c r="N367" s="461"/>
      <c r="O367" s="461"/>
      <c r="P367" s="461"/>
      <c r="Q367" s="461"/>
      <c r="R367" s="461"/>
    </row>
    <row r="368" spans="1:18" x14ac:dyDescent="0.25">
      <c r="B368" s="461"/>
      <c r="C368" s="461"/>
      <c r="D368" s="461"/>
      <c r="E368" s="461"/>
      <c r="F368" s="461"/>
      <c r="G368" s="461"/>
      <c r="H368" s="461"/>
      <c r="I368" s="461"/>
      <c r="J368" s="461"/>
      <c r="K368" s="461"/>
      <c r="L368" s="461"/>
      <c r="M368" s="461"/>
      <c r="N368" s="461"/>
      <c r="O368" s="461"/>
      <c r="P368" s="461"/>
      <c r="Q368" s="461"/>
      <c r="R368" s="461"/>
    </row>
    <row r="369" spans="2:18" x14ac:dyDescent="0.25">
      <c r="B369" s="461"/>
      <c r="C369" s="461"/>
      <c r="D369" s="461"/>
      <c r="E369" s="461"/>
      <c r="F369" s="461"/>
      <c r="G369" s="461"/>
      <c r="H369" s="461"/>
      <c r="I369" s="461"/>
      <c r="J369" s="461"/>
      <c r="K369" s="461"/>
      <c r="L369" s="461"/>
      <c r="M369" s="461"/>
      <c r="N369" s="461"/>
      <c r="O369" s="461"/>
      <c r="P369" s="461"/>
      <c r="Q369" s="461"/>
      <c r="R369" s="461"/>
    </row>
  </sheetData>
  <autoFilter ref="M17:M365"/>
  <mergeCells count="122">
    <mergeCell ref="A274:M274"/>
    <mergeCell ref="A293:M293"/>
    <mergeCell ref="A360:A363"/>
    <mergeCell ref="A308:A309"/>
    <mergeCell ref="A311:A313"/>
    <mergeCell ref="A315:A316"/>
    <mergeCell ref="A331:A334"/>
    <mergeCell ref="A335:A336"/>
    <mergeCell ref="A343:A344"/>
    <mergeCell ref="A347:A351"/>
    <mergeCell ref="A356:A359"/>
    <mergeCell ref="A317:A318"/>
    <mergeCell ref="A324:A325"/>
    <mergeCell ref="A326:A327"/>
    <mergeCell ref="A320:M320"/>
    <mergeCell ref="A321:M321"/>
    <mergeCell ref="A338:M338"/>
    <mergeCell ref="A339:M339"/>
    <mergeCell ref="A346:M346"/>
    <mergeCell ref="A328:A330"/>
    <mergeCell ref="A322:A323"/>
    <mergeCell ref="A197:A200"/>
    <mergeCell ref="A194:A196"/>
    <mergeCell ref="A237:A238"/>
    <mergeCell ref="A210:A212"/>
    <mergeCell ref="A247:A252"/>
    <mergeCell ref="A219:A227"/>
    <mergeCell ref="A207:A209"/>
    <mergeCell ref="A255:M255"/>
    <mergeCell ref="A352:A355"/>
    <mergeCell ref="A264:A265"/>
    <mergeCell ref="A243:A246"/>
    <mergeCell ref="A215:A218"/>
    <mergeCell ref="A232:A233"/>
    <mergeCell ref="A234:A235"/>
    <mergeCell ref="A239:A242"/>
    <mergeCell ref="A302:A306"/>
    <mergeCell ref="A295:A296"/>
    <mergeCell ref="A275:A277"/>
    <mergeCell ref="A279:A282"/>
    <mergeCell ref="A287:A288"/>
    <mergeCell ref="A289:A291"/>
    <mergeCell ref="A283:A284"/>
    <mergeCell ref="A297:A301"/>
    <mergeCell ref="A262:M262"/>
    <mergeCell ref="A75:A77"/>
    <mergeCell ref="A17:A19"/>
    <mergeCell ref="A183:A186"/>
    <mergeCell ref="A187:A188"/>
    <mergeCell ref="A189:A191"/>
    <mergeCell ref="A82:A83"/>
    <mergeCell ref="A108:A110"/>
    <mergeCell ref="A101:A104"/>
    <mergeCell ref="A177:A180"/>
    <mergeCell ref="A172:A176"/>
    <mergeCell ref="A97:A99"/>
    <mergeCell ref="A136:A138"/>
    <mergeCell ref="A42:A44"/>
    <mergeCell ref="A47:A51"/>
    <mergeCell ref="A52:A54"/>
    <mergeCell ref="A56:A58"/>
    <mergeCell ref="A59:A61"/>
    <mergeCell ref="A63:A66"/>
    <mergeCell ref="A30:A33"/>
    <mergeCell ref="A34:A41"/>
    <mergeCell ref="A9:A10"/>
    <mergeCell ref="E4:E6"/>
    <mergeCell ref="F4:F6"/>
    <mergeCell ref="G4:G6"/>
    <mergeCell ref="H5:I5"/>
    <mergeCell ref="J5:K5"/>
    <mergeCell ref="A4:A6"/>
    <mergeCell ref="A20:A29"/>
    <mergeCell ref="A7:M7"/>
    <mergeCell ref="A202:M202"/>
    <mergeCell ref="A214:M214"/>
    <mergeCell ref="A230:M230"/>
    <mergeCell ref="B4:B6"/>
    <mergeCell ref="C4:C6"/>
    <mergeCell ref="D4:D6"/>
    <mergeCell ref="H4:K4"/>
    <mergeCell ref="A79:A81"/>
    <mergeCell ref="A159:A164"/>
    <mergeCell ref="A167:A171"/>
    <mergeCell ref="A113:A116"/>
    <mergeCell ref="A122:A127"/>
    <mergeCell ref="A128:A129"/>
    <mergeCell ref="A140:A141"/>
    <mergeCell ref="A142:A143"/>
    <mergeCell ref="A144:A145"/>
    <mergeCell ref="A147:A149"/>
    <mergeCell ref="A153:A155"/>
    <mergeCell ref="A67:A72"/>
    <mergeCell ref="A117:A119"/>
    <mergeCell ref="A84:A85"/>
    <mergeCell ref="A86:A89"/>
    <mergeCell ref="A91:A93"/>
    <mergeCell ref="A11:A13"/>
    <mergeCell ref="B367:R369"/>
    <mergeCell ref="C365:L365"/>
    <mergeCell ref="A2:M2"/>
    <mergeCell ref="A1:M1"/>
    <mergeCell ref="A130:A132"/>
    <mergeCell ref="A266:A271"/>
    <mergeCell ref="A203:A206"/>
    <mergeCell ref="A181:A182"/>
    <mergeCell ref="A256:A259"/>
    <mergeCell ref="L4:L6"/>
    <mergeCell ref="M4:M6"/>
    <mergeCell ref="A8:M8"/>
    <mergeCell ref="A15:M15"/>
    <mergeCell ref="A16:M16"/>
    <mergeCell ref="A46:M46"/>
    <mergeCell ref="A74:M74"/>
    <mergeCell ref="A96:M96"/>
    <mergeCell ref="A106:M106"/>
    <mergeCell ref="A121:M121"/>
    <mergeCell ref="A134:M134"/>
    <mergeCell ref="A135:M135"/>
    <mergeCell ref="A152:M152"/>
    <mergeCell ref="A158:M158"/>
    <mergeCell ref="A193:M193"/>
  </mergeCells>
  <pageMargins left="0.7" right="0.7" top="0.75" bottom="0.75" header="0.3" footer="0.3"/>
  <pageSetup paperSize="9" scale="62" orientation="landscape" r:id="rId1"/>
  <headerFooter>
    <oddHeader>&amp;C1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8"/>
  <sheetViews>
    <sheetView topLeftCell="A13" workbookViewId="0">
      <selection activeCell="I17" sqref="I17"/>
    </sheetView>
  </sheetViews>
  <sheetFormatPr defaultRowHeight="15" x14ac:dyDescent="0.25"/>
  <cols>
    <col min="1" max="1" width="1.7109375" customWidth="1"/>
    <col min="2" max="2" width="20" customWidth="1"/>
    <col min="3" max="3" width="30" customWidth="1"/>
    <col min="4" max="4" width="10" customWidth="1"/>
    <col min="6" max="6" width="6.42578125" customWidth="1"/>
    <col min="7" max="7" width="6.7109375" customWidth="1"/>
    <col min="8" max="8" width="6.140625" customWidth="1"/>
    <col min="9" max="9" width="5.5703125" customWidth="1"/>
    <col min="10" max="10" width="6" customWidth="1"/>
    <col min="11" max="11" width="6.42578125" customWidth="1"/>
    <col min="12" max="12" width="9.85546875" customWidth="1"/>
    <col min="13" max="13" width="9.5703125" customWidth="1"/>
    <col min="14" max="14" width="24.5703125" customWidth="1"/>
  </cols>
  <sheetData>
    <row r="1" spans="2:13" ht="41.25" customHeight="1" x14ac:dyDescent="0.25">
      <c r="B1" s="513" t="s">
        <v>1620</v>
      </c>
      <c r="C1" s="513"/>
      <c r="D1" s="513"/>
      <c r="E1" s="513"/>
      <c r="F1" s="513"/>
      <c r="G1" s="513"/>
      <c r="H1" s="513"/>
      <c r="I1" s="513"/>
      <c r="J1" s="513"/>
      <c r="K1" s="513"/>
      <c r="L1" s="513"/>
      <c r="M1" s="513"/>
    </row>
    <row r="2" spans="2:13" ht="26.25" customHeight="1" x14ac:dyDescent="0.25">
      <c r="B2" s="439" t="s">
        <v>1621</v>
      </c>
      <c r="C2" s="440"/>
      <c r="D2" s="440"/>
      <c r="E2" s="441"/>
      <c r="F2" s="441"/>
      <c r="G2" s="441"/>
      <c r="H2" s="441"/>
      <c r="I2" s="441"/>
      <c r="J2" s="441"/>
      <c r="K2" s="441"/>
      <c r="L2" s="440"/>
      <c r="M2" s="442" t="s">
        <v>1586</v>
      </c>
    </row>
    <row r="3" spans="2:13" ht="38.25" x14ac:dyDescent="0.25">
      <c r="B3" s="514" t="s">
        <v>1587</v>
      </c>
      <c r="C3" s="514" t="s">
        <v>1588</v>
      </c>
      <c r="D3" s="514" t="s">
        <v>1589</v>
      </c>
      <c r="E3" s="514" t="s">
        <v>95</v>
      </c>
      <c r="F3" s="516" t="s">
        <v>1590</v>
      </c>
      <c r="G3" s="516"/>
      <c r="H3" s="516"/>
      <c r="I3" s="516"/>
      <c r="J3" s="516"/>
      <c r="K3" s="516"/>
      <c r="L3" s="516"/>
      <c r="M3" s="443" t="s">
        <v>1591</v>
      </c>
    </row>
    <row r="4" spans="2:13" ht="25.5" x14ac:dyDescent="0.25">
      <c r="B4" s="515"/>
      <c r="C4" s="515"/>
      <c r="D4" s="515"/>
      <c r="E4" s="515"/>
      <c r="F4" s="444">
        <v>100</v>
      </c>
      <c r="G4" s="444">
        <v>90</v>
      </c>
      <c r="H4" s="444">
        <v>70</v>
      </c>
      <c r="I4" s="444">
        <v>50</v>
      </c>
      <c r="J4" s="444">
        <v>30</v>
      </c>
      <c r="K4" s="444">
        <v>0</v>
      </c>
      <c r="L4" s="444" t="s">
        <v>1253</v>
      </c>
      <c r="M4" s="443" t="s">
        <v>1592</v>
      </c>
    </row>
    <row r="5" spans="2:13" ht="43.5" customHeight="1" x14ac:dyDescent="0.25">
      <c r="B5" s="445" t="s">
        <v>885</v>
      </c>
      <c r="C5" s="446" t="s">
        <v>1593</v>
      </c>
      <c r="D5" s="447">
        <v>2</v>
      </c>
      <c r="E5" s="448">
        <v>5</v>
      </c>
      <c r="F5" s="449">
        <v>4</v>
      </c>
      <c r="G5" s="449">
        <v>1</v>
      </c>
      <c r="H5" s="449"/>
      <c r="I5" s="449"/>
      <c r="J5" s="449"/>
      <c r="K5" s="449"/>
      <c r="L5" s="450"/>
      <c r="M5" s="451">
        <v>0.98</v>
      </c>
    </row>
    <row r="6" spans="2:13" ht="27" customHeight="1" x14ac:dyDescent="0.25">
      <c r="B6" s="517" t="s">
        <v>1594</v>
      </c>
      <c r="C6" s="452" t="s">
        <v>1595</v>
      </c>
      <c r="D6" s="100">
        <v>5</v>
      </c>
      <c r="E6" s="453">
        <v>28</v>
      </c>
      <c r="F6" s="450">
        <v>11</v>
      </c>
      <c r="G6" s="450">
        <v>10</v>
      </c>
      <c r="H6" s="450">
        <v>7</v>
      </c>
      <c r="I6" s="450"/>
      <c r="J6" s="450"/>
      <c r="K6" s="450"/>
      <c r="L6" s="450"/>
      <c r="M6" s="451">
        <v>0.85399999999999998</v>
      </c>
    </row>
    <row r="7" spans="2:13" ht="21" customHeight="1" x14ac:dyDescent="0.25">
      <c r="B7" s="518"/>
      <c r="C7" s="452" t="s">
        <v>1596</v>
      </c>
      <c r="D7" s="100">
        <v>8</v>
      </c>
      <c r="E7" s="453">
        <v>26</v>
      </c>
      <c r="F7" s="450">
        <v>13</v>
      </c>
      <c r="G7" s="450">
        <v>9</v>
      </c>
      <c r="H7" s="450">
        <v>3</v>
      </c>
      <c r="I7" s="450">
        <v>1</v>
      </c>
      <c r="J7" s="450"/>
      <c r="K7" s="450"/>
      <c r="L7" s="450"/>
      <c r="M7" s="451">
        <v>0.873</v>
      </c>
    </row>
    <row r="8" spans="2:13" ht="24" customHeight="1" x14ac:dyDescent="0.25">
      <c r="B8" s="518"/>
      <c r="C8" s="452" t="s">
        <v>1597</v>
      </c>
      <c r="D8" s="100">
        <v>8</v>
      </c>
      <c r="E8" s="453">
        <v>20</v>
      </c>
      <c r="F8" s="450">
        <v>13</v>
      </c>
      <c r="G8" s="450">
        <v>6</v>
      </c>
      <c r="H8" s="450">
        <v>1</v>
      </c>
      <c r="I8" s="450"/>
      <c r="J8" s="450"/>
      <c r="K8" s="450"/>
      <c r="L8" s="450"/>
      <c r="M8" s="451">
        <v>0.95499999999999996</v>
      </c>
    </row>
    <row r="9" spans="2:13" ht="25.5" customHeight="1" x14ac:dyDescent="0.25">
      <c r="B9" s="518"/>
      <c r="C9" s="452" t="s">
        <v>1598</v>
      </c>
      <c r="D9" s="100">
        <v>3</v>
      </c>
      <c r="E9" s="453">
        <v>8</v>
      </c>
      <c r="F9" s="450">
        <v>6</v>
      </c>
      <c r="G9" s="450">
        <v>1</v>
      </c>
      <c r="H9" s="450">
        <v>1</v>
      </c>
      <c r="I9" s="450"/>
      <c r="J9" s="450"/>
      <c r="K9" s="450"/>
      <c r="L9" s="450"/>
      <c r="M9" s="451">
        <v>0.95</v>
      </c>
    </row>
    <row r="10" spans="2:13" ht="22.5" customHeight="1" x14ac:dyDescent="0.25">
      <c r="B10" s="518"/>
      <c r="C10" s="452" t="s">
        <v>1599</v>
      </c>
      <c r="D10" s="100">
        <v>6</v>
      </c>
      <c r="E10" s="453">
        <v>13</v>
      </c>
      <c r="F10" s="450">
        <v>6</v>
      </c>
      <c r="G10" s="450">
        <v>6</v>
      </c>
      <c r="H10" s="450">
        <v>1</v>
      </c>
      <c r="I10" s="450"/>
      <c r="J10" s="450"/>
      <c r="K10" s="450"/>
      <c r="L10" s="450"/>
      <c r="M10" s="451">
        <v>0.93100000000000005</v>
      </c>
    </row>
    <row r="11" spans="2:13" ht="25.5" customHeight="1" x14ac:dyDescent="0.25">
      <c r="B11" s="519"/>
      <c r="C11" s="460" t="s">
        <v>1600</v>
      </c>
      <c r="D11" s="450">
        <v>3</v>
      </c>
      <c r="E11" s="450">
        <v>11</v>
      </c>
      <c r="F11" s="450">
        <v>7</v>
      </c>
      <c r="G11" s="450">
        <v>2</v>
      </c>
      <c r="H11" s="450"/>
      <c r="I11" s="450">
        <v>1</v>
      </c>
      <c r="J11" s="450">
        <v>1</v>
      </c>
      <c r="K11" s="450"/>
      <c r="L11" s="450"/>
      <c r="M11" s="451">
        <v>0.873</v>
      </c>
    </row>
    <row r="12" spans="2:13" ht="22.5" customHeight="1" x14ac:dyDescent="0.25">
      <c r="B12" s="517" t="s">
        <v>1601</v>
      </c>
      <c r="C12" s="452" t="s">
        <v>1602</v>
      </c>
      <c r="D12" s="100">
        <v>8</v>
      </c>
      <c r="E12" s="453">
        <v>15</v>
      </c>
      <c r="F12" s="450">
        <v>13</v>
      </c>
      <c r="G12" s="450">
        <v>1</v>
      </c>
      <c r="H12" s="450">
        <v>1</v>
      </c>
      <c r="I12" s="450"/>
      <c r="J12" s="450"/>
      <c r="K12" s="450"/>
      <c r="L12" s="450"/>
      <c r="M12" s="454">
        <v>0.97299999999999998</v>
      </c>
    </row>
    <row r="13" spans="2:13" ht="24" customHeight="1" x14ac:dyDescent="0.25">
      <c r="B13" s="518"/>
      <c r="C13" s="452" t="s">
        <v>1603</v>
      </c>
      <c r="D13" s="100">
        <v>2</v>
      </c>
      <c r="E13" s="453">
        <v>4</v>
      </c>
      <c r="F13" s="450">
        <v>4</v>
      </c>
      <c r="G13" s="450"/>
      <c r="H13" s="450"/>
      <c r="I13" s="450"/>
      <c r="J13" s="450"/>
      <c r="K13" s="450"/>
      <c r="L13" s="450"/>
      <c r="M13" s="451">
        <v>1</v>
      </c>
    </row>
    <row r="14" spans="2:13" ht="24" customHeight="1" x14ac:dyDescent="0.25">
      <c r="B14" s="518"/>
      <c r="C14" s="452" t="s">
        <v>1604</v>
      </c>
      <c r="D14" s="100">
        <v>10</v>
      </c>
      <c r="E14" s="453">
        <v>33</v>
      </c>
      <c r="F14" s="450">
        <v>28</v>
      </c>
      <c r="G14" s="450">
        <v>4</v>
      </c>
      <c r="H14" s="450">
        <v>1</v>
      </c>
      <c r="I14" s="450"/>
      <c r="J14" s="450"/>
      <c r="K14" s="450"/>
      <c r="L14" s="450"/>
      <c r="M14" s="451">
        <v>0.94799999999999995</v>
      </c>
    </row>
    <row r="15" spans="2:13" ht="24.75" customHeight="1" x14ac:dyDescent="0.25">
      <c r="B15" s="518"/>
      <c r="C15" s="452" t="s">
        <v>1605</v>
      </c>
      <c r="D15" s="100">
        <v>2</v>
      </c>
      <c r="E15" s="453">
        <v>7</v>
      </c>
      <c r="F15" s="450">
        <v>4</v>
      </c>
      <c r="G15" s="450">
        <v>1</v>
      </c>
      <c r="H15" s="450">
        <v>1</v>
      </c>
      <c r="I15" s="450"/>
      <c r="J15" s="450"/>
      <c r="K15" s="450"/>
      <c r="L15" s="450">
        <v>1</v>
      </c>
      <c r="M15" s="451">
        <v>0.93300000000000005</v>
      </c>
    </row>
    <row r="16" spans="2:13" ht="24.75" customHeight="1" x14ac:dyDescent="0.25">
      <c r="B16" s="518"/>
      <c r="C16" s="452" t="s">
        <v>1606</v>
      </c>
      <c r="D16" s="100">
        <v>3</v>
      </c>
      <c r="E16" s="453">
        <v>10</v>
      </c>
      <c r="F16" s="450">
        <v>5</v>
      </c>
      <c r="G16" s="450">
        <v>1</v>
      </c>
      <c r="H16" s="450"/>
      <c r="I16" s="450">
        <v>1</v>
      </c>
      <c r="J16" s="450"/>
      <c r="K16" s="450"/>
      <c r="L16" s="450">
        <v>3</v>
      </c>
      <c r="M16" s="451">
        <v>0.91400000000000003</v>
      </c>
    </row>
    <row r="17" spans="2:13" ht="27" customHeight="1" x14ac:dyDescent="0.25">
      <c r="B17" s="518"/>
      <c r="C17" s="452" t="s">
        <v>1607</v>
      </c>
      <c r="D17" s="100">
        <v>3</v>
      </c>
      <c r="E17" s="453">
        <v>14</v>
      </c>
      <c r="F17" s="450">
        <v>9</v>
      </c>
      <c r="G17" s="450">
        <v>1</v>
      </c>
      <c r="H17" s="450">
        <v>2</v>
      </c>
      <c r="I17" s="450"/>
      <c r="J17" s="450">
        <v>1</v>
      </c>
      <c r="K17" s="450"/>
      <c r="L17" s="450">
        <v>1</v>
      </c>
      <c r="M17" s="451">
        <v>0.89200000000000002</v>
      </c>
    </row>
    <row r="18" spans="2:13" ht="25.5" customHeight="1" x14ac:dyDescent="0.25">
      <c r="B18" s="518"/>
      <c r="C18" s="452" t="s">
        <v>1608</v>
      </c>
      <c r="D18" s="100">
        <v>9</v>
      </c>
      <c r="E18" s="100">
        <v>23</v>
      </c>
      <c r="F18" s="450">
        <v>11</v>
      </c>
      <c r="G18" s="450">
        <v>1</v>
      </c>
      <c r="H18" s="450">
        <v>5</v>
      </c>
      <c r="I18" s="450">
        <v>2</v>
      </c>
      <c r="J18" s="450"/>
      <c r="K18" s="450"/>
      <c r="L18" s="450">
        <v>4</v>
      </c>
      <c r="M18" s="451">
        <v>0.86299999999999999</v>
      </c>
    </row>
    <row r="19" spans="2:13" ht="24" customHeight="1" x14ac:dyDescent="0.25">
      <c r="B19" s="518"/>
      <c r="C19" s="452" t="s">
        <v>1609</v>
      </c>
      <c r="D19" s="100">
        <v>2</v>
      </c>
      <c r="E19" s="100">
        <v>5</v>
      </c>
      <c r="F19" s="450">
        <v>3</v>
      </c>
      <c r="G19" s="450">
        <v>1</v>
      </c>
      <c r="H19" s="450">
        <v>1</v>
      </c>
      <c r="I19" s="450"/>
      <c r="J19" s="450"/>
      <c r="K19" s="450"/>
      <c r="L19" s="450"/>
      <c r="M19" s="451">
        <v>0.92</v>
      </c>
    </row>
    <row r="20" spans="2:13" ht="22.5" customHeight="1" x14ac:dyDescent="0.25">
      <c r="B20" s="517" t="s">
        <v>1610</v>
      </c>
      <c r="C20" s="452" t="s">
        <v>1611</v>
      </c>
      <c r="D20" s="100">
        <v>4</v>
      </c>
      <c r="E20" s="453">
        <v>10</v>
      </c>
      <c r="F20" s="450">
        <v>6</v>
      </c>
      <c r="G20" s="450">
        <v>4</v>
      </c>
      <c r="H20" s="450"/>
      <c r="I20" s="450"/>
      <c r="J20" s="450"/>
      <c r="K20" s="450"/>
      <c r="L20" s="450"/>
      <c r="M20" s="454">
        <v>0.96</v>
      </c>
    </row>
    <row r="21" spans="2:13" ht="29.25" customHeight="1" x14ac:dyDescent="0.25">
      <c r="B21" s="518"/>
      <c r="C21" s="452" t="s">
        <v>1612</v>
      </c>
      <c r="D21" s="100">
        <v>8</v>
      </c>
      <c r="E21" s="453">
        <v>17</v>
      </c>
      <c r="F21" s="450">
        <v>15</v>
      </c>
      <c r="G21" s="450">
        <v>1</v>
      </c>
      <c r="H21" s="450">
        <v>1</v>
      </c>
      <c r="I21" s="450"/>
      <c r="J21" s="450"/>
      <c r="K21" s="450"/>
      <c r="L21" s="450"/>
      <c r="M21" s="451">
        <v>0.97599999999999998</v>
      </c>
    </row>
    <row r="22" spans="2:13" ht="27.75" customHeight="1" x14ac:dyDescent="0.25">
      <c r="B22" s="519"/>
      <c r="C22" s="452" t="s">
        <v>1613</v>
      </c>
      <c r="D22" s="100">
        <v>11</v>
      </c>
      <c r="E22" s="453">
        <v>25</v>
      </c>
      <c r="F22" s="453">
        <v>20</v>
      </c>
      <c r="G22" s="453">
        <v>1</v>
      </c>
      <c r="H22" s="453">
        <v>3</v>
      </c>
      <c r="I22" s="453"/>
      <c r="J22" s="453"/>
      <c r="K22" s="453"/>
      <c r="L22" s="453">
        <v>1</v>
      </c>
      <c r="M22" s="451">
        <v>0.96</v>
      </c>
    </row>
    <row r="23" spans="2:13" ht="25.5" customHeight="1" x14ac:dyDescent="0.25">
      <c r="B23" s="455" t="s">
        <v>1614</v>
      </c>
      <c r="C23" s="452" t="s">
        <v>1615</v>
      </c>
      <c r="D23" s="100">
        <v>6</v>
      </c>
      <c r="E23" s="453">
        <v>15</v>
      </c>
      <c r="F23" s="453">
        <v>13</v>
      </c>
      <c r="G23" s="453"/>
      <c r="H23" s="453">
        <v>1</v>
      </c>
      <c r="I23" s="453">
        <v>1</v>
      </c>
      <c r="J23" s="453"/>
      <c r="K23" s="453"/>
      <c r="L23" s="453"/>
      <c r="M23" s="451">
        <v>0.95</v>
      </c>
    </row>
    <row r="24" spans="2:13" ht="27" customHeight="1" x14ac:dyDescent="0.25">
      <c r="B24" s="517" t="s">
        <v>495</v>
      </c>
      <c r="C24" s="452" t="s">
        <v>1616</v>
      </c>
      <c r="D24" s="100">
        <v>4</v>
      </c>
      <c r="E24" s="453">
        <v>5</v>
      </c>
      <c r="F24" s="453">
        <v>5</v>
      </c>
      <c r="G24" s="453"/>
      <c r="H24" s="453"/>
      <c r="I24" s="453"/>
      <c r="J24" s="453"/>
      <c r="K24" s="453"/>
      <c r="L24" s="453"/>
      <c r="M24" s="451">
        <v>1</v>
      </c>
    </row>
    <row r="25" spans="2:13" ht="28.5" customHeight="1" x14ac:dyDescent="0.25">
      <c r="B25" s="519"/>
      <c r="C25" s="452" t="s">
        <v>1617</v>
      </c>
      <c r="D25" s="100">
        <v>4</v>
      </c>
      <c r="E25" s="453">
        <v>17</v>
      </c>
      <c r="F25" s="453">
        <v>12</v>
      </c>
      <c r="G25" s="453">
        <v>1</v>
      </c>
      <c r="H25" s="453"/>
      <c r="I25" s="453"/>
      <c r="J25" s="453"/>
      <c r="K25" s="453"/>
      <c r="L25" s="453">
        <v>4</v>
      </c>
      <c r="M25" s="451">
        <v>0.92100000000000004</v>
      </c>
    </row>
    <row r="26" spans="2:13" x14ac:dyDescent="0.25">
      <c r="B26" s="443">
        <v>6</v>
      </c>
      <c r="C26" s="443">
        <v>22</v>
      </c>
      <c r="D26" s="456">
        <f>SUM(D5:D25)</f>
        <v>111</v>
      </c>
      <c r="E26" s="456">
        <f>SUM(E5:E25)</f>
        <v>311</v>
      </c>
      <c r="F26" s="456">
        <f>SUM(F5:F25)</f>
        <v>208</v>
      </c>
      <c r="G26" s="456">
        <f>SUM(G5:G25)</f>
        <v>52</v>
      </c>
      <c r="H26" s="456">
        <f>SUM(H5:H25)</f>
        <v>29</v>
      </c>
      <c r="I26" s="456">
        <f t="shared" ref="I26:L26" si="0">SUM(I5:I25)</f>
        <v>6</v>
      </c>
      <c r="J26" s="456">
        <f t="shared" si="0"/>
        <v>2</v>
      </c>
      <c r="K26" s="456">
        <f t="shared" si="0"/>
        <v>0</v>
      </c>
      <c r="L26" s="456">
        <f t="shared" si="0"/>
        <v>14</v>
      </c>
      <c r="M26" s="457">
        <v>0.93400000000000005</v>
      </c>
    </row>
    <row r="27" spans="2:13" x14ac:dyDescent="0.25">
      <c r="B27" s="458"/>
      <c r="C27" s="458"/>
      <c r="D27" s="458"/>
      <c r="E27" s="439"/>
      <c r="F27" s="439"/>
      <c r="G27" s="439"/>
      <c r="H27" s="439"/>
      <c r="I27" s="439"/>
      <c r="J27" s="439"/>
      <c r="K27" s="439"/>
      <c r="L27" s="439"/>
      <c r="M27" s="459"/>
    </row>
    <row r="28" spans="2:13" x14ac:dyDescent="0.25">
      <c r="B28" s="520" t="s">
        <v>1619</v>
      </c>
      <c r="C28" s="520"/>
      <c r="D28" s="520"/>
      <c r="E28" s="520"/>
      <c r="F28" s="520"/>
      <c r="G28" s="520"/>
      <c r="H28" s="520"/>
      <c r="I28" s="520"/>
      <c r="J28" s="520"/>
      <c r="K28" s="520"/>
      <c r="L28" s="520"/>
      <c r="M28" s="520"/>
    </row>
  </sheetData>
  <mergeCells count="11">
    <mergeCell ref="B6:B11"/>
    <mergeCell ref="B12:B19"/>
    <mergeCell ref="B20:B22"/>
    <mergeCell ref="B24:B25"/>
    <mergeCell ref="B28:M28"/>
    <mergeCell ref="B1:M1"/>
    <mergeCell ref="B3:B4"/>
    <mergeCell ref="C3:C4"/>
    <mergeCell ref="D3:D4"/>
    <mergeCell ref="E3:E4"/>
    <mergeCell ref="F3:L3"/>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J37"/>
  <sheetViews>
    <sheetView topLeftCell="A34" workbookViewId="0">
      <selection activeCell="E37" sqref="E37:G37"/>
    </sheetView>
  </sheetViews>
  <sheetFormatPr defaultRowHeight="15" x14ac:dyDescent="0.25"/>
  <cols>
    <col min="1" max="1" width="6.85546875" customWidth="1"/>
    <col min="2" max="2" width="16.140625" customWidth="1"/>
    <col min="4" max="4" width="30" customWidth="1"/>
    <col min="5" max="5" width="17.140625" customWidth="1"/>
    <col min="6" max="6" width="23.85546875" customWidth="1"/>
    <col min="7" max="7" width="19.85546875" customWidth="1"/>
    <col min="8" max="8" width="13.7109375" customWidth="1"/>
    <col min="9" max="9" width="14.28515625" customWidth="1"/>
    <col min="10" max="10" width="18.28515625" customWidth="1"/>
  </cols>
  <sheetData>
    <row r="6" spans="1:10" ht="75" x14ac:dyDescent="0.25">
      <c r="A6" s="21" t="s">
        <v>0</v>
      </c>
      <c r="B6" s="21" t="s">
        <v>94</v>
      </c>
      <c r="C6" s="524" t="s">
        <v>95</v>
      </c>
      <c r="D6" s="525"/>
      <c r="E6" s="21" t="s">
        <v>96</v>
      </c>
      <c r="F6" s="21" t="s">
        <v>97</v>
      </c>
      <c r="G6" s="21" t="s">
        <v>98</v>
      </c>
      <c r="H6" s="21" t="s">
        <v>99</v>
      </c>
      <c r="I6" s="24"/>
      <c r="J6" s="21" t="s">
        <v>100</v>
      </c>
    </row>
    <row r="7" spans="1:10" x14ac:dyDescent="0.3">
      <c r="A7" s="6">
        <v>1</v>
      </c>
      <c r="B7" s="6">
        <v>2</v>
      </c>
      <c r="C7" s="526">
        <v>3</v>
      </c>
      <c r="D7" s="527"/>
      <c r="E7" s="6">
        <v>4</v>
      </c>
      <c r="F7" s="6">
        <v>5</v>
      </c>
      <c r="G7" s="6">
        <v>6</v>
      </c>
      <c r="H7" s="25">
        <v>7</v>
      </c>
      <c r="I7" s="6"/>
      <c r="J7" s="6">
        <v>8</v>
      </c>
    </row>
    <row r="8" spans="1:10" x14ac:dyDescent="0.25">
      <c r="A8" s="521" t="s">
        <v>48</v>
      </c>
      <c r="B8" s="521"/>
      <c r="C8" s="521"/>
      <c r="D8" s="521"/>
      <c r="E8" s="521"/>
      <c r="F8" s="521"/>
      <c r="G8" s="521"/>
      <c r="H8" s="521"/>
      <c r="I8" s="521"/>
      <c r="J8" s="521"/>
    </row>
    <row r="9" spans="1:10" ht="30" x14ac:dyDescent="0.25">
      <c r="A9" s="21"/>
      <c r="B9" s="21"/>
      <c r="C9" s="2"/>
      <c r="D9" s="6" t="s">
        <v>31</v>
      </c>
      <c r="E9" s="6"/>
      <c r="F9" s="4" t="s">
        <v>52</v>
      </c>
      <c r="G9" s="3" t="s">
        <v>27</v>
      </c>
      <c r="H9" s="6">
        <v>17.3</v>
      </c>
      <c r="I9" s="3" t="s">
        <v>53</v>
      </c>
      <c r="J9" s="6" t="s">
        <v>54</v>
      </c>
    </row>
    <row r="10" spans="1:10" ht="45" x14ac:dyDescent="0.25">
      <c r="A10" s="21"/>
      <c r="B10" s="21"/>
      <c r="C10" s="2"/>
      <c r="D10" s="6" t="s">
        <v>102</v>
      </c>
      <c r="E10" s="6"/>
      <c r="F10" s="4" t="s">
        <v>52</v>
      </c>
      <c r="G10" s="3" t="s">
        <v>27</v>
      </c>
      <c r="H10" s="6" t="s">
        <v>103</v>
      </c>
      <c r="I10" s="3" t="s">
        <v>53</v>
      </c>
      <c r="J10" s="6" t="s">
        <v>54</v>
      </c>
    </row>
    <row r="11" spans="1:10" ht="45" x14ac:dyDescent="0.25">
      <c r="A11" s="21"/>
      <c r="B11" s="21"/>
      <c r="C11" s="2"/>
      <c r="D11" s="6" t="s">
        <v>101</v>
      </c>
      <c r="E11" s="6"/>
      <c r="F11" s="4" t="s">
        <v>52</v>
      </c>
      <c r="G11" s="3" t="s">
        <v>27</v>
      </c>
      <c r="H11" s="6" t="s">
        <v>103</v>
      </c>
      <c r="I11" s="3" t="s">
        <v>53</v>
      </c>
      <c r="J11" s="6" t="s">
        <v>54</v>
      </c>
    </row>
    <row r="12" spans="1:10" ht="85.5" customHeight="1" x14ac:dyDescent="0.25">
      <c r="A12" s="530">
        <v>1</v>
      </c>
      <c r="B12" s="14" t="s">
        <v>49</v>
      </c>
      <c r="C12" s="2">
        <v>1</v>
      </c>
      <c r="D12" s="3" t="s">
        <v>50</v>
      </c>
      <c r="E12" s="4" t="s">
        <v>51</v>
      </c>
      <c r="F12" s="4" t="s">
        <v>52</v>
      </c>
      <c r="G12" s="3" t="s">
        <v>27</v>
      </c>
      <c r="H12" s="5">
        <v>1600</v>
      </c>
      <c r="I12" s="3" t="s">
        <v>53</v>
      </c>
      <c r="J12" s="6" t="s">
        <v>54</v>
      </c>
    </row>
    <row r="13" spans="1:10" ht="64.5" customHeight="1" x14ac:dyDescent="0.25">
      <c r="A13" s="531"/>
      <c r="B13" s="14"/>
      <c r="C13" s="2">
        <v>2</v>
      </c>
      <c r="D13" s="3" t="s">
        <v>55</v>
      </c>
      <c r="E13" s="4" t="s">
        <v>51</v>
      </c>
      <c r="F13" s="4" t="s">
        <v>52</v>
      </c>
      <c r="G13" s="3" t="s">
        <v>27</v>
      </c>
      <c r="H13" s="5">
        <v>150</v>
      </c>
      <c r="I13" s="3" t="s">
        <v>53</v>
      </c>
      <c r="J13" s="6" t="s">
        <v>54</v>
      </c>
    </row>
    <row r="14" spans="1:10" ht="64.5" customHeight="1" x14ac:dyDescent="0.25">
      <c r="A14" s="531"/>
      <c r="B14" s="14"/>
      <c r="C14" s="2">
        <v>3</v>
      </c>
      <c r="D14" s="8" t="s">
        <v>56</v>
      </c>
      <c r="E14" s="9" t="s">
        <v>51</v>
      </c>
      <c r="F14" s="9" t="s">
        <v>52</v>
      </c>
      <c r="G14" s="3" t="s">
        <v>57</v>
      </c>
      <c r="H14" s="5">
        <v>150</v>
      </c>
      <c r="I14" s="3" t="s">
        <v>58</v>
      </c>
      <c r="J14" s="6" t="s">
        <v>54</v>
      </c>
    </row>
    <row r="15" spans="1:10" ht="64.5" customHeight="1" x14ac:dyDescent="0.25">
      <c r="A15" s="531"/>
      <c r="B15" s="14"/>
      <c r="C15" s="2">
        <v>4</v>
      </c>
      <c r="D15" s="3" t="s">
        <v>33</v>
      </c>
      <c r="E15" s="10" t="s">
        <v>59</v>
      </c>
      <c r="F15" s="10" t="s">
        <v>60</v>
      </c>
      <c r="G15" s="3" t="s">
        <v>57</v>
      </c>
      <c r="H15" s="5">
        <v>350</v>
      </c>
      <c r="I15" s="3" t="s">
        <v>53</v>
      </c>
      <c r="J15" s="6" t="s">
        <v>54</v>
      </c>
    </row>
    <row r="16" spans="1:10" ht="64.5" customHeight="1" x14ac:dyDescent="0.25">
      <c r="A16" s="531"/>
      <c r="B16" s="14"/>
      <c r="C16" s="2">
        <v>5</v>
      </c>
      <c r="D16" s="11" t="s">
        <v>61</v>
      </c>
      <c r="E16" s="10" t="s">
        <v>59</v>
      </c>
      <c r="F16" s="10" t="s">
        <v>52</v>
      </c>
      <c r="G16" s="11" t="s">
        <v>27</v>
      </c>
      <c r="H16" s="12">
        <v>400</v>
      </c>
      <c r="I16" s="3" t="s">
        <v>53</v>
      </c>
      <c r="J16" s="6" t="s">
        <v>54</v>
      </c>
    </row>
    <row r="17" spans="1:10" ht="64.5" customHeight="1" x14ac:dyDescent="0.25">
      <c r="A17" s="531"/>
      <c r="B17" s="7"/>
      <c r="C17" s="2">
        <v>6</v>
      </c>
      <c r="D17" s="11" t="s">
        <v>62</v>
      </c>
      <c r="E17" s="10" t="s">
        <v>59</v>
      </c>
      <c r="F17" s="10" t="s">
        <v>52</v>
      </c>
      <c r="G17" s="11" t="s">
        <v>27</v>
      </c>
      <c r="H17" s="12">
        <v>20</v>
      </c>
      <c r="I17" s="3" t="s">
        <v>53</v>
      </c>
      <c r="J17" s="6" t="s">
        <v>54</v>
      </c>
    </row>
    <row r="18" spans="1:10" ht="64.5" customHeight="1" x14ac:dyDescent="0.25">
      <c r="A18" s="531"/>
      <c r="B18" s="7"/>
      <c r="C18" s="2">
        <v>7</v>
      </c>
      <c r="D18" s="11" t="s">
        <v>63</v>
      </c>
      <c r="E18" s="10" t="s">
        <v>59</v>
      </c>
      <c r="F18" s="10" t="s">
        <v>64</v>
      </c>
      <c r="G18" s="3" t="s">
        <v>27</v>
      </c>
      <c r="H18" s="5">
        <v>60</v>
      </c>
      <c r="I18" s="3" t="s">
        <v>53</v>
      </c>
      <c r="J18" s="6" t="s">
        <v>54</v>
      </c>
    </row>
    <row r="19" spans="1:10" ht="64.5" customHeight="1" x14ac:dyDescent="0.25">
      <c r="A19" s="531"/>
      <c r="B19" s="7"/>
      <c r="C19" s="2">
        <v>8</v>
      </c>
      <c r="D19" s="3" t="s">
        <v>65</v>
      </c>
      <c r="E19" s="4" t="s">
        <v>59</v>
      </c>
      <c r="F19" s="4" t="s">
        <v>66</v>
      </c>
      <c r="G19" s="3" t="s">
        <v>67</v>
      </c>
      <c r="H19" s="5">
        <v>30</v>
      </c>
      <c r="I19" s="3" t="s">
        <v>53</v>
      </c>
      <c r="J19" s="6" t="s">
        <v>54</v>
      </c>
    </row>
    <row r="20" spans="1:10" ht="64.5" customHeight="1" x14ac:dyDescent="0.25">
      <c r="A20" s="531"/>
      <c r="B20" s="7"/>
      <c r="C20" s="2">
        <v>9</v>
      </c>
      <c r="D20" s="8" t="s">
        <v>104</v>
      </c>
      <c r="E20" s="26" t="s">
        <v>107</v>
      </c>
      <c r="F20" s="9" t="s">
        <v>68</v>
      </c>
      <c r="G20" s="8" t="s">
        <v>27</v>
      </c>
      <c r="H20" s="5">
        <v>86</v>
      </c>
      <c r="I20" s="3" t="s">
        <v>69</v>
      </c>
      <c r="J20" s="6" t="s">
        <v>54</v>
      </c>
    </row>
    <row r="21" spans="1:10" ht="64.5" customHeight="1" x14ac:dyDescent="0.25">
      <c r="A21" s="531"/>
      <c r="B21" s="7"/>
      <c r="C21" s="2"/>
      <c r="D21" s="8" t="s">
        <v>105</v>
      </c>
      <c r="E21" s="26" t="s">
        <v>107</v>
      </c>
      <c r="F21" s="9" t="s">
        <v>68</v>
      </c>
      <c r="G21" s="8" t="s">
        <v>27</v>
      </c>
      <c r="H21" s="5">
        <v>87</v>
      </c>
      <c r="I21" s="3" t="s">
        <v>69</v>
      </c>
      <c r="J21" s="6" t="s">
        <v>54</v>
      </c>
    </row>
    <row r="22" spans="1:10" ht="64.5" customHeight="1" x14ac:dyDescent="0.25">
      <c r="A22" s="531"/>
      <c r="B22" s="7"/>
      <c r="C22" s="2">
        <v>10</v>
      </c>
      <c r="D22" s="8" t="s">
        <v>70</v>
      </c>
      <c r="E22" s="26" t="s">
        <v>107</v>
      </c>
      <c r="F22" s="9" t="s">
        <v>68</v>
      </c>
      <c r="G22" s="8" t="s">
        <v>27</v>
      </c>
      <c r="H22" s="5">
        <v>50</v>
      </c>
      <c r="I22" s="3" t="s">
        <v>53</v>
      </c>
      <c r="J22" s="6" t="s">
        <v>54</v>
      </c>
    </row>
    <row r="23" spans="1:10" ht="78.75" customHeight="1" x14ac:dyDescent="0.25">
      <c r="A23" s="531"/>
      <c r="B23" s="7"/>
      <c r="C23" s="35"/>
      <c r="D23" s="8" t="s">
        <v>25</v>
      </c>
      <c r="E23" s="9" t="s">
        <v>111</v>
      </c>
      <c r="F23" s="9" t="s">
        <v>106</v>
      </c>
      <c r="G23" s="8" t="s">
        <v>27</v>
      </c>
      <c r="H23" s="5" t="s">
        <v>29</v>
      </c>
      <c r="I23" s="3" t="s">
        <v>53</v>
      </c>
      <c r="J23" s="6" t="s">
        <v>54</v>
      </c>
    </row>
    <row r="24" spans="1:10" ht="78.75" customHeight="1" x14ac:dyDescent="0.25">
      <c r="A24" s="531"/>
      <c r="B24" s="14"/>
      <c r="C24" s="6"/>
      <c r="D24" s="34" t="s">
        <v>112</v>
      </c>
      <c r="E24" s="9" t="s">
        <v>73</v>
      </c>
      <c r="F24" s="6" t="s">
        <v>74</v>
      </c>
      <c r="G24" s="6" t="s">
        <v>75</v>
      </c>
      <c r="H24" s="29" t="s">
        <v>28</v>
      </c>
      <c r="I24" s="6"/>
      <c r="J24" s="6" t="s">
        <v>54</v>
      </c>
    </row>
    <row r="25" spans="1:10" ht="129" customHeight="1" x14ac:dyDescent="0.25">
      <c r="A25" s="531"/>
      <c r="B25" s="14"/>
      <c r="C25" s="6"/>
      <c r="D25" s="28" t="s">
        <v>109</v>
      </c>
      <c r="E25" s="9" t="s">
        <v>108</v>
      </c>
      <c r="F25" s="9" t="s">
        <v>68</v>
      </c>
      <c r="G25" s="8" t="s">
        <v>27</v>
      </c>
      <c r="H25" s="5">
        <v>152</v>
      </c>
      <c r="I25" s="3" t="s">
        <v>53</v>
      </c>
      <c r="J25" s="6" t="s">
        <v>54</v>
      </c>
    </row>
    <row r="26" spans="1:10" ht="81.75" customHeight="1" x14ac:dyDescent="0.25">
      <c r="A26" s="13">
        <v>2</v>
      </c>
      <c r="B26" s="14" t="s">
        <v>71</v>
      </c>
      <c r="C26" s="6">
        <v>1</v>
      </c>
      <c r="D26" s="10" t="s">
        <v>110</v>
      </c>
      <c r="E26" s="4" t="s">
        <v>59</v>
      </c>
      <c r="F26" s="6" t="s">
        <v>72</v>
      </c>
      <c r="G26" s="6" t="s">
        <v>27</v>
      </c>
      <c r="H26" s="15">
        <v>735</v>
      </c>
      <c r="I26" s="6" t="s">
        <v>54</v>
      </c>
      <c r="J26" s="6" t="s">
        <v>54</v>
      </c>
    </row>
    <row r="27" spans="1:10" ht="74.25" customHeight="1" x14ac:dyDescent="0.25">
      <c r="A27" s="13"/>
      <c r="B27" s="1"/>
      <c r="C27" s="6"/>
      <c r="D27" s="27" t="s">
        <v>113</v>
      </c>
      <c r="E27" s="4"/>
      <c r="F27" s="6" t="s">
        <v>114</v>
      </c>
      <c r="G27" s="6" t="s">
        <v>27</v>
      </c>
      <c r="H27" s="33">
        <v>5442174</v>
      </c>
      <c r="I27" s="6" t="s">
        <v>54</v>
      </c>
      <c r="J27" s="6" t="s">
        <v>54</v>
      </c>
    </row>
    <row r="28" spans="1:10" ht="86.25" customHeight="1" x14ac:dyDescent="0.25">
      <c r="A28" s="13"/>
      <c r="B28" s="1"/>
      <c r="C28" s="6"/>
      <c r="D28" s="27" t="s">
        <v>38</v>
      </c>
      <c r="E28" s="4"/>
      <c r="F28" s="6" t="s">
        <v>114</v>
      </c>
      <c r="G28" s="6" t="s">
        <v>27</v>
      </c>
      <c r="H28" s="33">
        <v>5442174</v>
      </c>
      <c r="I28" s="6" t="s">
        <v>54</v>
      </c>
      <c r="J28" s="6" t="s">
        <v>54</v>
      </c>
    </row>
    <row r="29" spans="1:10" ht="78" customHeight="1" x14ac:dyDescent="0.25">
      <c r="A29" s="13"/>
      <c r="B29" s="1"/>
      <c r="C29" s="6"/>
      <c r="D29" s="30" t="s">
        <v>39</v>
      </c>
      <c r="E29" s="4" t="s">
        <v>116</v>
      </c>
      <c r="F29" s="6" t="s">
        <v>115</v>
      </c>
      <c r="G29" s="6" t="s">
        <v>27</v>
      </c>
      <c r="H29" s="33">
        <v>5442174</v>
      </c>
      <c r="I29" s="6" t="s">
        <v>54</v>
      </c>
      <c r="J29" s="6" t="s">
        <v>54</v>
      </c>
    </row>
    <row r="30" spans="1:10" ht="159.75" customHeight="1" x14ac:dyDescent="0.25">
      <c r="A30" s="13">
        <v>3</v>
      </c>
      <c r="B30" s="1" t="s">
        <v>76</v>
      </c>
      <c r="C30" s="16">
        <v>1</v>
      </c>
      <c r="D30" s="23" t="s">
        <v>77</v>
      </c>
      <c r="E30" s="31" t="s">
        <v>59</v>
      </c>
      <c r="F30" s="20" t="s">
        <v>78</v>
      </c>
      <c r="G30" s="20" t="s">
        <v>79</v>
      </c>
      <c r="H30" s="22">
        <v>100</v>
      </c>
      <c r="I30" s="20" t="s">
        <v>54</v>
      </c>
      <c r="J30" s="20" t="s">
        <v>54</v>
      </c>
    </row>
    <row r="31" spans="1:10" ht="84.75" customHeight="1" x14ac:dyDescent="0.25">
      <c r="A31" s="531"/>
      <c r="B31" s="528"/>
      <c r="C31" s="18">
        <v>2</v>
      </c>
      <c r="D31" s="17" t="s">
        <v>80</v>
      </c>
      <c r="E31" s="6" t="s">
        <v>81</v>
      </c>
      <c r="F31" s="19" t="s">
        <v>82</v>
      </c>
      <c r="G31" s="6" t="s">
        <v>27</v>
      </c>
      <c r="H31" s="15">
        <v>20</v>
      </c>
      <c r="I31" s="6" t="s">
        <v>54</v>
      </c>
      <c r="J31" s="6" t="s">
        <v>54</v>
      </c>
    </row>
    <row r="32" spans="1:10" ht="64.5" customHeight="1" x14ac:dyDescent="0.25">
      <c r="A32" s="531"/>
      <c r="B32" s="529"/>
      <c r="C32" s="18">
        <v>4</v>
      </c>
      <c r="D32" s="17" t="s">
        <v>83</v>
      </c>
      <c r="E32" s="6" t="s">
        <v>81</v>
      </c>
      <c r="F32" s="6" t="s">
        <v>84</v>
      </c>
      <c r="G32" s="6" t="s">
        <v>27</v>
      </c>
      <c r="H32" s="15">
        <v>30</v>
      </c>
      <c r="I32" s="6" t="s">
        <v>54</v>
      </c>
      <c r="J32" s="6" t="s">
        <v>54</v>
      </c>
    </row>
    <row r="33" spans="1:10" ht="114.75" customHeight="1" x14ac:dyDescent="0.25">
      <c r="A33" s="20">
        <v>5</v>
      </c>
      <c r="B33" s="1" t="s">
        <v>85</v>
      </c>
      <c r="C33" s="18">
        <v>1</v>
      </c>
      <c r="D33" s="17" t="s">
        <v>86</v>
      </c>
      <c r="E33" s="6" t="s">
        <v>81</v>
      </c>
      <c r="F33" s="6" t="s">
        <v>87</v>
      </c>
      <c r="G33" s="6" t="s">
        <v>88</v>
      </c>
      <c r="H33" s="15" t="s">
        <v>117</v>
      </c>
      <c r="I33" s="6" t="s">
        <v>54</v>
      </c>
      <c r="J33" s="6" t="s">
        <v>54</v>
      </c>
    </row>
    <row r="34" spans="1:10" ht="64.5" customHeight="1" x14ac:dyDescent="0.25">
      <c r="A34" s="521">
        <v>6</v>
      </c>
      <c r="B34" s="522" t="s">
        <v>89</v>
      </c>
      <c r="C34" s="18">
        <v>1</v>
      </c>
      <c r="D34" s="17" t="s">
        <v>46</v>
      </c>
      <c r="E34" s="6"/>
      <c r="F34" s="6" t="s">
        <v>90</v>
      </c>
      <c r="G34" s="6" t="s">
        <v>67</v>
      </c>
      <c r="H34" s="15">
        <v>150</v>
      </c>
      <c r="I34" s="6" t="s">
        <v>54</v>
      </c>
      <c r="J34" s="6" t="s">
        <v>54</v>
      </c>
    </row>
    <row r="35" spans="1:10" ht="74.25" customHeight="1" x14ac:dyDescent="0.25">
      <c r="A35" s="521"/>
      <c r="B35" s="523"/>
      <c r="C35" s="18">
        <v>2</v>
      </c>
      <c r="D35" s="17" t="s">
        <v>45</v>
      </c>
      <c r="E35" s="6" t="s">
        <v>91</v>
      </c>
      <c r="F35" s="6" t="s">
        <v>92</v>
      </c>
      <c r="G35" s="6" t="s">
        <v>67</v>
      </c>
      <c r="H35" s="15">
        <v>25</v>
      </c>
      <c r="I35" s="6" t="s">
        <v>54</v>
      </c>
      <c r="J35" s="6" t="s">
        <v>54</v>
      </c>
    </row>
    <row r="36" spans="1:10" ht="64.5" customHeight="1" x14ac:dyDescent="0.25">
      <c r="A36" s="6">
        <v>7</v>
      </c>
      <c r="B36" s="6" t="s">
        <v>93</v>
      </c>
      <c r="C36" s="18">
        <v>1</v>
      </c>
      <c r="D36" s="17" t="s">
        <v>120</v>
      </c>
      <c r="E36" s="6" t="s">
        <v>118</v>
      </c>
      <c r="F36" s="6" t="s">
        <v>119</v>
      </c>
      <c r="G36" s="6"/>
      <c r="H36" s="15">
        <v>250</v>
      </c>
      <c r="I36" s="6" t="s">
        <v>54</v>
      </c>
      <c r="J36" s="6" t="s">
        <v>54</v>
      </c>
    </row>
    <row r="37" spans="1:10" ht="135" x14ac:dyDescent="0.25">
      <c r="A37" s="32"/>
      <c r="B37" s="32"/>
      <c r="C37" s="32"/>
      <c r="D37" s="36" t="s">
        <v>44</v>
      </c>
      <c r="E37" s="38" t="s">
        <v>42</v>
      </c>
      <c r="F37" s="38" t="s">
        <v>122</v>
      </c>
      <c r="G37" s="6" t="s">
        <v>121</v>
      </c>
      <c r="H37" s="37" t="s">
        <v>43</v>
      </c>
      <c r="I37" s="6" t="s">
        <v>54</v>
      </c>
      <c r="J37" s="6" t="s">
        <v>54</v>
      </c>
    </row>
  </sheetData>
  <mergeCells count="8">
    <mergeCell ref="A34:A35"/>
    <mergeCell ref="B34:B35"/>
    <mergeCell ref="C6:D6"/>
    <mergeCell ref="C7:D7"/>
    <mergeCell ref="B31:B32"/>
    <mergeCell ref="A8:J8"/>
    <mergeCell ref="A12:A25"/>
    <mergeCell ref="A31:A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topLeftCell="A55" zoomScale="110" zoomScaleNormal="110" workbookViewId="0">
      <selection activeCell="A4" sqref="A4:J4"/>
    </sheetView>
  </sheetViews>
  <sheetFormatPr defaultColWidth="9.140625" defaultRowHeight="12.75" x14ac:dyDescent="0.2"/>
  <cols>
    <col min="1" max="1" width="5" style="39" customWidth="1"/>
    <col min="2" max="2" width="23.28515625" style="39" customWidth="1"/>
    <col min="3" max="3" width="9.140625" style="39"/>
    <col min="4" max="4" width="31.85546875" style="39" customWidth="1"/>
    <col min="5" max="5" width="18.28515625" style="39" customWidth="1"/>
    <col min="6" max="6" width="23.140625" style="39" customWidth="1"/>
    <col min="7" max="7" width="14.5703125" style="39" customWidth="1"/>
    <col min="8" max="8" width="16.28515625" style="39" customWidth="1"/>
    <col min="9" max="9" width="14.85546875" style="39" customWidth="1"/>
    <col min="10" max="10" width="15.5703125" style="39" customWidth="1"/>
    <col min="11" max="16384" width="9.140625" style="39"/>
  </cols>
  <sheetData>
    <row r="1" spans="1:10" ht="39" customHeight="1" x14ac:dyDescent="0.25">
      <c r="A1" s="67"/>
      <c r="B1" s="535" t="s">
        <v>133</v>
      </c>
      <c r="C1" s="535"/>
      <c r="D1" s="535"/>
      <c r="E1" s="535"/>
      <c r="F1" s="535"/>
      <c r="G1" s="535"/>
      <c r="H1" s="535"/>
      <c r="I1" s="535"/>
      <c r="J1" s="535"/>
    </row>
    <row r="2" spans="1:10" ht="60" x14ac:dyDescent="0.2">
      <c r="A2" s="64" t="s">
        <v>0</v>
      </c>
      <c r="B2" s="64" t="s">
        <v>94</v>
      </c>
      <c r="C2" s="536" t="s">
        <v>95</v>
      </c>
      <c r="D2" s="537"/>
      <c r="E2" s="64" t="s">
        <v>96</v>
      </c>
      <c r="F2" s="64" t="s">
        <v>97</v>
      </c>
      <c r="G2" s="64" t="s">
        <v>98</v>
      </c>
      <c r="H2" s="64" t="s">
        <v>99</v>
      </c>
      <c r="I2" s="49"/>
      <c r="J2" s="64" t="s">
        <v>100</v>
      </c>
    </row>
    <row r="3" spans="1:10" ht="15" x14ac:dyDescent="0.2">
      <c r="A3" s="66">
        <v>1</v>
      </c>
      <c r="B3" s="66">
        <v>2</v>
      </c>
      <c r="C3" s="538">
        <v>3</v>
      </c>
      <c r="D3" s="539"/>
      <c r="E3" s="66">
        <v>4</v>
      </c>
      <c r="F3" s="66">
        <v>5</v>
      </c>
      <c r="G3" s="66">
        <v>6</v>
      </c>
      <c r="H3" s="50">
        <v>7</v>
      </c>
      <c r="I3" s="66"/>
      <c r="J3" s="66">
        <v>8</v>
      </c>
    </row>
    <row r="4" spans="1:10" ht="15" x14ac:dyDescent="0.2">
      <c r="A4" s="540" t="s">
        <v>48</v>
      </c>
      <c r="B4" s="540"/>
      <c r="C4" s="540"/>
      <c r="D4" s="540"/>
      <c r="E4" s="540"/>
      <c r="F4" s="540"/>
      <c r="G4" s="540"/>
      <c r="H4" s="540"/>
      <c r="I4" s="540"/>
      <c r="J4" s="540"/>
    </row>
    <row r="5" spans="1:10" ht="90" x14ac:dyDescent="0.2">
      <c r="A5" s="66">
        <v>1</v>
      </c>
      <c r="B5" s="43" t="s">
        <v>123</v>
      </c>
      <c r="C5" s="40">
        <v>1</v>
      </c>
      <c r="D5" s="63" t="s">
        <v>134</v>
      </c>
      <c r="E5" s="51" t="s">
        <v>73</v>
      </c>
      <c r="F5" s="66" t="s">
        <v>74</v>
      </c>
      <c r="G5" s="53" t="s">
        <v>27</v>
      </c>
      <c r="H5" s="41" t="s">
        <v>29</v>
      </c>
      <c r="I5" s="66" t="s">
        <v>54</v>
      </c>
      <c r="J5" s="66" t="s">
        <v>54</v>
      </c>
    </row>
    <row r="6" spans="1:10" ht="135" x14ac:dyDescent="0.2">
      <c r="A6" s="66"/>
      <c r="B6" s="43" t="s">
        <v>146</v>
      </c>
      <c r="C6" s="40">
        <v>2</v>
      </c>
      <c r="D6" s="63" t="s">
        <v>135</v>
      </c>
      <c r="E6" s="51"/>
      <c r="F6" s="66" t="s">
        <v>74</v>
      </c>
      <c r="G6" s="53" t="s">
        <v>27</v>
      </c>
      <c r="H6" s="52">
        <v>80</v>
      </c>
      <c r="I6" s="66" t="s">
        <v>54</v>
      </c>
      <c r="J6" s="66" t="s">
        <v>54</v>
      </c>
    </row>
    <row r="7" spans="1:10" ht="90" x14ac:dyDescent="0.2">
      <c r="A7" s="66">
        <v>2</v>
      </c>
      <c r="B7" s="43" t="s">
        <v>128</v>
      </c>
      <c r="C7" s="40">
        <v>1</v>
      </c>
      <c r="D7" s="66" t="s">
        <v>12</v>
      </c>
      <c r="E7" s="51" t="s">
        <v>132</v>
      </c>
      <c r="F7" s="66" t="s">
        <v>130</v>
      </c>
      <c r="G7" s="53" t="s">
        <v>27</v>
      </c>
      <c r="H7" s="52">
        <v>200</v>
      </c>
      <c r="I7" s="66" t="s">
        <v>54</v>
      </c>
      <c r="J7" s="66" t="s">
        <v>54</v>
      </c>
    </row>
    <row r="8" spans="1:10" ht="75" x14ac:dyDescent="0.2">
      <c r="A8" s="66">
        <v>3</v>
      </c>
      <c r="B8" s="532" t="s">
        <v>149</v>
      </c>
      <c r="C8" s="40">
        <v>1</v>
      </c>
      <c r="D8" s="66" t="s">
        <v>31</v>
      </c>
      <c r="E8" s="66"/>
      <c r="F8" s="48" t="s">
        <v>129</v>
      </c>
      <c r="G8" s="53" t="s">
        <v>27</v>
      </c>
      <c r="H8" s="65" t="s">
        <v>30</v>
      </c>
      <c r="I8" s="66" t="s">
        <v>54</v>
      </c>
      <c r="J8" s="66" t="s">
        <v>54</v>
      </c>
    </row>
    <row r="9" spans="1:10" ht="75" x14ac:dyDescent="0.2">
      <c r="A9" s="66">
        <v>4</v>
      </c>
      <c r="B9" s="533"/>
      <c r="C9" s="40">
        <v>2</v>
      </c>
      <c r="D9" s="66" t="s">
        <v>124</v>
      </c>
      <c r="E9" s="66"/>
      <c r="F9" s="48" t="s">
        <v>129</v>
      </c>
      <c r="G9" s="53" t="s">
        <v>27</v>
      </c>
      <c r="H9" s="52">
        <v>340</v>
      </c>
      <c r="I9" s="66" t="s">
        <v>54</v>
      </c>
      <c r="J9" s="66" t="s">
        <v>54</v>
      </c>
    </row>
    <row r="10" spans="1:10" ht="75" x14ac:dyDescent="0.2">
      <c r="A10" s="66">
        <v>5</v>
      </c>
      <c r="B10" s="533"/>
      <c r="C10" s="40">
        <v>3</v>
      </c>
      <c r="D10" s="66" t="s">
        <v>102</v>
      </c>
      <c r="E10" s="66"/>
      <c r="F10" s="48" t="s">
        <v>129</v>
      </c>
      <c r="G10" s="53" t="s">
        <v>27</v>
      </c>
      <c r="H10" s="52">
        <v>340</v>
      </c>
      <c r="I10" s="66" t="s">
        <v>54</v>
      </c>
      <c r="J10" s="66" t="s">
        <v>54</v>
      </c>
    </row>
    <row r="11" spans="1:10" ht="52.5" customHeight="1" x14ac:dyDescent="0.2">
      <c r="A11" s="66">
        <v>6</v>
      </c>
      <c r="B11" s="533"/>
      <c r="C11" s="40">
        <v>4</v>
      </c>
      <c r="D11" s="66" t="s">
        <v>18</v>
      </c>
      <c r="E11" s="48"/>
      <c r="F11" s="48" t="s">
        <v>129</v>
      </c>
      <c r="G11" s="53" t="s">
        <v>27</v>
      </c>
      <c r="H11" s="54">
        <v>1600</v>
      </c>
      <c r="I11" s="66" t="s">
        <v>54</v>
      </c>
      <c r="J11" s="66" t="s">
        <v>54</v>
      </c>
    </row>
    <row r="12" spans="1:10" ht="75" x14ac:dyDescent="0.2">
      <c r="A12" s="66">
        <v>7</v>
      </c>
      <c r="B12" s="533"/>
      <c r="C12" s="40">
        <v>5</v>
      </c>
      <c r="D12" s="66" t="s">
        <v>19</v>
      </c>
      <c r="E12" s="48"/>
      <c r="F12" s="48" t="s">
        <v>129</v>
      </c>
      <c r="G12" s="53" t="s">
        <v>27</v>
      </c>
      <c r="H12" s="55" t="s">
        <v>24</v>
      </c>
      <c r="I12" s="66" t="s">
        <v>54</v>
      </c>
      <c r="J12" s="66" t="s">
        <v>54</v>
      </c>
    </row>
    <row r="13" spans="1:10" ht="75" x14ac:dyDescent="0.2">
      <c r="A13" s="66">
        <v>8</v>
      </c>
      <c r="B13" s="533"/>
      <c r="C13" s="40">
        <v>6</v>
      </c>
      <c r="D13" s="37" t="s">
        <v>20</v>
      </c>
      <c r="E13" s="51"/>
      <c r="F13" s="48" t="s">
        <v>129</v>
      </c>
      <c r="G13" s="53" t="s">
        <v>15</v>
      </c>
      <c r="H13" s="54">
        <v>400</v>
      </c>
      <c r="I13" s="66" t="s">
        <v>54</v>
      </c>
      <c r="J13" s="66" t="s">
        <v>54</v>
      </c>
    </row>
    <row r="14" spans="1:10" ht="75" x14ac:dyDescent="0.2">
      <c r="A14" s="66">
        <v>9</v>
      </c>
      <c r="B14" s="533"/>
      <c r="C14" s="40">
        <v>7</v>
      </c>
      <c r="D14" s="66" t="s">
        <v>21</v>
      </c>
      <c r="E14" s="56"/>
      <c r="F14" s="48" t="s">
        <v>129</v>
      </c>
      <c r="G14" s="53" t="s">
        <v>15</v>
      </c>
      <c r="H14" s="54">
        <v>150</v>
      </c>
      <c r="I14" s="66" t="s">
        <v>54</v>
      </c>
      <c r="J14" s="66" t="s">
        <v>54</v>
      </c>
    </row>
    <row r="15" spans="1:10" ht="75" x14ac:dyDescent="0.2">
      <c r="A15" s="66"/>
      <c r="B15" s="533"/>
      <c r="C15" s="66">
        <v>8</v>
      </c>
      <c r="D15" s="69" t="s">
        <v>141</v>
      </c>
      <c r="E15" s="56"/>
      <c r="F15" s="48" t="s">
        <v>129</v>
      </c>
      <c r="G15" s="53" t="s">
        <v>15</v>
      </c>
      <c r="H15" s="54">
        <v>160</v>
      </c>
      <c r="I15" s="66" t="s">
        <v>54</v>
      </c>
      <c r="J15" s="66" t="s">
        <v>54</v>
      </c>
    </row>
    <row r="16" spans="1:10" ht="75" x14ac:dyDescent="0.2">
      <c r="A16" s="66">
        <v>10</v>
      </c>
      <c r="B16" s="533"/>
      <c r="C16" s="40">
        <v>9</v>
      </c>
      <c r="D16" s="37" t="s">
        <v>22</v>
      </c>
      <c r="E16" s="56"/>
      <c r="F16" s="48" t="s">
        <v>129</v>
      </c>
      <c r="G16" s="53" t="s">
        <v>67</v>
      </c>
      <c r="H16" s="41">
        <v>20</v>
      </c>
      <c r="I16" s="66" t="s">
        <v>54</v>
      </c>
      <c r="J16" s="66" t="s">
        <v>54</v>
      </c>
    </row>
    <row r="17" spans="1:10" ht="55.5" customHeight="1" x14ac:dyDescent="0.2">
      <c r="A17" s="66">
        <v>11</v>
      </c>
      <c r="B17" s="533"/>
      <c r="C17" s="40">
        <v>10</v>
      </c>
      <c r="D17" s="66" t="s">
        <v>23</v>
      </c>
      <c r="E17" s="56"/>
      <c r="F17" s="48" t="s">
        <v>66</v>
      </c>
      <c r="G17" s="53" t="s">
        <v>67</v>
      </c>
      <c r="H17" s="41">
        <v>30</v>
      </c>
      <c r="I17" s="66" t="s">
        <v>54</v>
      </c>
      <c r="J17" s="66" t="s">
        <v>54</v>
      </c>
    </row>
    <row r="18" spans="1:10" ht="30" x14ac:dyDescent="0.2">
      <c r="A18" s="66">
        <v>12</v>
      </c>
      <c r="B18" s="533"/>
      <c r="C18" s="40">
        <v>11</v>
      </c>
      <c r="D18" s="66" t="s">
        <v>33</v>
      </c>
      <c r="E18" s="56"/>
      <c r="F18" s="56" t="s">
        <v>60</v>
      </c>
      <c r="G18" s="53" t="s">
        <v>57</v>
      </c>
      <c r="H18" s="54">
        <v>350</v>
      </c>
      <c r="I18" s="66" t="s">
        <v>54</v>
      </c>
      <c r="J18" s="66" t="s">
        <v>54</v>
      </c>
    </row>
    <row r="19" spans="1:10" ht="75" x14ac:dyDescent="0.2">
      <c r="A19" s="66">
        <v>13</v>
      </c>
      <c r="B19" s="533"/>
      <c r="C19" s="40">
        <v>12</v>
      </c>
      <c r="D19" s="57" t="s">
        <v>104</v>
      </c>
      <c r="E19" s="56"/>
      <c r="F19" s="48" t="s">
        <v>129</v>
      </c>
      <c r="G19" s="53" t="s">
        <v>57</v>
      </c>
      <c r="H19" s="58">
        <v>86</v>
      </c>
      <c r="I19" s="66" t="s">
        <v>54</v>
      </c>
      <c r="J19" s="66" t="s">
        <v>54</v>
      </c>
    </row>
    <row r="20" spans="1:10" ht="75" x14ac:dyDescent="0.2">
      <c r="A20" s="66">
        <v>14</v>
      </c>
      <c r="B20" s="533"/>
      <c r="C20" s="40">
        <v>13</v>
      </c>
      <c r="D20" s="57" t="s">
        <v>105</v>
      </c>
      <c r="E20" s="56"/>
      <c r="F20" s="48" t="s">
        <v>129</v>
      </c>
      <c r="G20" s="53" t="s">
        <v>57</v>
      </c>
      <c r="H20" s="58">
        <v>60</v>
      </c>
      <c r="I20" s="66" t="s">
        <v>54</v>
      </c>
      <c r="J20" s="66" t="s">
        <v>54</v>
      </c>
    </row>
    <row r="21" spans="1:10" ht="75" x14ac:dyDescent="0.2">
      <c r="A21" s="66">
        <v>15</v>
      </c>
      <c r="B21" s="533"/>
      <c r="C21" s="40">
        <v>14</v>
      </c>
      <c r="D21" s="57" t="s">
        <v>70</v>
      </c>
      <c r="E21" s="48"/>
      <c r="F21" s="48" t="s">
        <v>129</v>
      </c>
      <c r="G21" s="53" t="s">
        <v>57</v>
      </c>
      <c r="H21" s="58">
        <v>50</v>
      </c>
      <c r="I21" s="66" t="s">
        <v>54</v>
      </c>
      <c r="J21" s="66" t="s">
        <v>54</v>
      </c>
    </row>
    <row r="22" spans="1:10" ht="60" x14ac:dyDescent="0.2">
      <c r="A22" s="66">
        <v>16</v>
      </c>
      <c r="B22" s="533"/>
      <c r="C22" s="40">
        <v>15</v>
      </c>
      <c r="D22" s="63" t="s">
        <v>25</v>
      </c>
      <c r="E22" s="51" t="s">
        <v>111</v>
      </c>
      <c r="F22" s="51" t="s">
        <v>106</v>
      </c>
      <c r="G22" s="57" t="s">
        <v>27</v>
      </c>
      <c r="H22" s="58">
        <v>125</v>
      </c>
      <c r="I22" s="53" t="s">
        <v>53</v>
      </c>
      <c r="J22" s="66" t="s">
        <v>54</v>
      </c>
    </row>
    <row r="23" spans="1:10" ht="105" x14ac:dyDescent="0.2">
      <c r="A23" s="66">
        <v>17</v>
      </c>
      <c r="B23" s="533"/>
      <c r="C23" s="40">
        <v>16</v>
      </c>
      <c r="D23" s="63" t="s">
        <v>36</v>
      </c>
      <c r="E23" s="51"/>
      <c r="F23" s="51" t="s">
        <v>68</v>
      </c>
      <c r="G23" s="57" t="s">
        <v>27</v>
      </c>
      <c r="H23" s="54">
        <v>152</v>
      </c>
      <c r="I23" s="66" t="s">
        <v>54</v>
      </c>
      <c r="J23" s="66" t="s">
        <v>54</v>
      </c>
    </row>
    <row r="24" spans="1:10" ht="70.5" customHeight="1" x14ac:dyDescent="0.2">
      <c r="A24" s="66">
        <v>18</v>
      </c>
      <c r="B24" s="534"/>
      <c r="C24" s="68">
        <v>17</v>
      </c>
      <c r="D24" s="63" t="s">
        <v>26</v>
      </c>
      <c r="E24" s="59"/>
      <c r="F24" s="66" t="s">
        <v>72</v>
      </c>
      <c r="G24" s="57" t="s">
        <v>27</v>
      </c>
      <c r="H24" s="41">
        <v>735</v>
      </c>
      <c r="I24" s="66" t="s">
        <v>54</v>
      </c>
      <c r="J24" s="66" t="s">
        <v>54</v>
      </c>
    </row>
    <row r="25" spans="1:10" ht="63.75" customHeight="1" x14ac:dyDescent="0.2">
      <c r="A25" s="66">
        <v>19</v>
      </c>
      <c r="B25" s="532" t="s">
        <v>150</v>
      </c>
      <c r="C25" s="60">
        <v>1</v>
      </c>
      <c r="D25" s="63" t="s">
        <v>37</v>
      </c>
      <c r="E25" s="48"/>
      <c r="F25" s="66" t="s">
        <v>114</v>
      </c>
      <c r="G25" s="57" t="s">
        <v>27</v>
      </c>
      <c r="H25" s="42">
        <v>464.5</v>
      </c>
      <c r="I25" s="66" t="s">
        <v>54</v>
      </c>
      <c r="J25" s="66" t="s">
        <v>54</v>
      </c>
    </row>
    <row r="26" spans="1:10" ht="60" x14ac:dyDescent="0.2">
      <c r="A26" s="66">
        <v>20</v>
      </c>
      <c r="B26" s="533"/>
      <c r="C26" s="66">
        <v>2</v>
      </c>
      <c r="D26" s="62" t="s">
        <v>38</v>
      </c>
      <c r="E26" s="48"/>
      <c r="F26" s="66" t="s">
        <v>114</v>
      </c>
      <c r="G26" s="57" t="s">
        <v>27</v>
      </c>
      <c r="H26" s="41" t="s">
        <v>148</v>
      </c>
      <c r="I26" s="66" t="s">
        <v>54</v>
      </c>
      <c r="J26" s="66" t="s">
        <v>54</v>
      </c>
    </row>
    <row r="27" spans="1:10" ht="60" x14ac:dyDescent="0.2">
      <c r="A27" s="66"/>
      <c r="B27" s="533"/>
      <c r="C27" s="66">
        <v>3</v>
      </c>
      <c r="D27" s="28" t="s">
        <v>136</v>
      </c>
      <c r="E27" s="48"/>
      <c r="F27" s="66" t="s">
        <v>114</v>
      </c>
      <c r="G27" s="57" t="s">
        <v>27</v>
      </c>
      <c r="H27" s="41">
        <v>43</v>
      </c>
      <c r="I27" s="66" t="s">
        <v>54</v>
      </c>
      <c r="J27" s="66" t="s">
        <v>54</v>
      </c>
    </row>
    <row r="28" spans="1:10" ht="45" x14ac:dyDescent="0.2">
      <c r="A28" s="66"/>
      <c r="B28" s="533"/>
      <c r="C28" s="66">
        <v>4</v>
      </c>
      <c r="D28" s="28" t="s">
        <v>137</v>
      </c>
      <c r="E28" s="48"/>
      <c r="F28" s="66" t="s">
        <v>114</v>
      </c>
      <c r="G28" s="57" t="s">
        <v>27</v>
      </c>
      <c r="H28" s="41" t="s">
        <v>29</v>
      </c>
      <c r="I28" s="66" t="s">
        <v>54</v>
      </c>
      <c r="J28" s="66" t="s">
        <v>54</v>
      </c>
    </row>
    <row r="29" spans="1:10" ht="45" x14ac:dyDescent="0.2">
      <c r="A29" s="66">
        <v>21</v>
      </c>
      <c r="B29" s="533"/>
      <c r="C29" s="66">
        <v>5</v>
      </c>
      <c r="D29" s="43" t="s">
        <v>39</v>
      </c>
      <c r="E29" s="48" t="s">
        <v>116</v>
      </c>
      <c r="F29" s="66" t="s">
        <v>115</v>
      </c>
      <c r="G29" s="57" t="s">
        <v>27</v>
      </c>
      <c r="H29" s="58"/>
      <c r="I29" s="66" t="s">
        <v>54</v>
      </c>
      <c r="J29" s="66" t="s">
        <v>54</v>
      </c>
    </row>
    <row r="30" spans="1:10" ht="120" x14ac:dyDescent="0.2">
      <c r="A30" s="66">
        <v>22</v>
      </c>
      <c r="B30" s="43" t="s">
        <v>151</v>
      </c>
      <c r="C30" s="76">
        <v>1</v>
      </c>
      <c r="D30" s="44" t="s">
        <v>77</v>
      </c>
      <c r="E30" s="48"/>
      <c r="F30" s="66" t="s">
        <v>114</v>
      </c>
      <c r="G30" s="57" t="s">
        <v>27</v>
      </c>
      <c r="H30" s="41">
        <v>100</v>
      </c>
      <c r="I30" s="66" t="s">
        <v>54</v>
      </c>
      <c r="J30" s="66" t="s">
        <v>54</v>
      </c>
    </row>
    <row r="31" spans="1:10" ht="45" x14ac:dyDescent="0.2">
      <c r="A31" s="66">
        <v>23</v>
      </c>
      <c r="B31" s="532" t="s">
        <v>125</v>
      </c>
      <c r="C31" s="66">
        <v>1</v>
      </c>
      <c r="D31" s="44" t="s">
        <v>40</v>
      </c>
      <c r="E31" s="48"/>
      <c r="F31" s="66" t="s">
        <v>131</v>
      </c>
      <c r="G31" s="57" t="s">
        <v>27</v>
      </c>
      <c r="H31" s="45" t="s">
        <v>147</v>
      </c>
      <c r="I31" s="66" t="s">
        <v>54</v>
      </c>
      <c r="J31" s="66" t="s">
        <v>54</v>
      </c>
    </row>
    <row r="32" spans="1:10" ht="90" x14ac:dyDescent="0.2">
      <c r="A32" s="66"/>
      <c r="B32" s="533"/>
      <c r="C32" s="66">
        <v>2</v>
      </c>
      <c r="D32" s="43" t="s">
        <v>47</v>
      </c>
      <c r="E32" s="48"/>
      <c r="F32" s="66" t="s">
        <v>131</v>
      </c>
      <c r="G32" s="57" t="s">
        <v>27</v>
      </c>
      <c r="H32" s="46" t="s">
        <v>29</v>
      </c>
      <c r="I32" s="66" t="s">
        <v>54</v>
      </c>
      <c r="J32" s="66" t="s">
        <v>54</v>
      </c>
    </row>
    <row r="33" spans="1:10" ht="75" x14ac:dyDescent="0.2">
      <c r="A33" s="66">
        <v>24</v>
      </c>
      <c r="B33" s="534"/>
      <c r="C33" s="68">
        <v>3</v>
      </c>
      <c r="D33" s="44" t="s">
        <v>139</v>
      </c>
      <c r="F33" s="66" t="s">
        <v>131</v>
      </c>
      <c r="G33" s="57" t="s">
        <v>27</v>
      </c>
      <c r="H33" s="70">
        <v>370</v>
      </c>
      <c r="I33" s="66" t="s">
        <v>54</v>
      </c>
      <c r="J33" s="66" t="s">
        <v>54</v>
      </c>
    </row>
    <row r="34" spans="1:10" ht="72" customHeight="1" x14ac:dyDescent="0.25">
      <c r="A34" s="66">
        <v>25</v>
      </c>
      <c r="B34" s="43" t="s">
        <v>126</v>
      </c>
      <c r="C34" s="66">
        <v>1</v>
      </c>
      <c r="D34" s="66" t="s">
        <v>17</v>
      </c>
      <c r="E34" s="38" t="s">
        <v>42</v>
      </c>
      <c r="F34" s="38" t="s">
        <v>122</v>
      </c>
      <c r="G34" s="66" t="s">
        <v>121</v>
      </c>
      <c r="H34" s="37" t="s">
        <v>43</v>
      </c>
      <c r="I34" s="66" t="s">
        <v>54</v>
      </c>
      <c r="J34" s="66" t="s">
        <v>54</v>
      </c>
    </row>
    <row r="35" spans="1:10" ht="60" x14ac:dyDescent="0.2">
      <c r="A35" s="66">
        <v>26</v>
      </c>
      <c r="B35" s="532" t="s">
        <v>127</v>
      </c>
      <c r="C35" s="61">
        <v>1</v>
      </c>
      <c r="D35" s="71" t="s">
        <v>34</v>
      </c>
      <c r="E35" s="66" t="s">
        <v>81</v>
      </c>
      <c r="F35" s="47" t="s">
        <v>82</v>
      </c>
      <c r="G35" s="66" t="s">
        <v>121</v>
      </c>
      <c r="H35" s="71">
        <v>90</v>
      </c>
      <c r="I35" s="66" t="s">
        <v>54</v>
      </c>
      <c r="J35" s="66" t="s">
        <v>54</v>
      </c>
    </row>
    <row r="36" spans="1:10" ht="30" x14ac:dyDescent="0.2">
      <c r="A36" s="66"/>
      <c r="B36" s="533"/>
      <c r="C36" s="61">
        <v>2</v>
      </c>
      <c r="D36" s="71" t="s">
        <v>142</v>
      </c>
      <c r="E36" s="66" t="s">
        <v>81</v>
      </c>
      <c r="F36" s="47"/>
      <c r="G36" s="66" t="s">
        <v>121</v>
      </c>
      <c r="H36" s="71">
        <v>42</v>
      </c>
      <c r="I36" s="66"/>
      <c r="J36" s="66"/>
    </row>
    <row r="37" spans="1:10" ht="60" x14ac:dyDescent="0.2">
      <c r="A37" s="66"/>
      <c r="B37" s="533"/>
      <c r="C37" s="61">
        <v>3</v>
      </c>
      <c r="D37" s="71" t="s">
        <v>35</v>
      </c>
      <c r="E37" s="66" t="s">
        <v>81</v>
      </c>
      <c r="F37" s="47"/>
      <c r="G37" s="66" t="s">
        <v>121</v>
      </c>
      <c r="H37" s="71">
        <v>100</v>
      </c>
      <c r="I37" s="66"/>
      <c r="J37" s="66"/>
    </row>
    <row r="38" spans="1:10" ht="114" x14ac:dyDescent="0.2">
      <c r="A38" s="66"/>
      <c r="B38" s="533"/>
      <c r="C38" s="61">
        <v>4</v>
      </c>
      <c r="D38" s="72" t="s">
        <v>145</v>
      </c>
      <c r="E38" s="66" t="s">
        <v>81</v>
      </c>
      <c r="F38" s="47"/>
      <c r="G38" s="66" t="s">
        <v>121</v>
      </c>
      <c r="H38" s="74">
        <v>40</v>
      </c>
      <c r="I38" s="66"/>
      <c r="J38" s="66"/>
    </row>
    <row r="39" spans="1:10" ht="90" x14ac:dyDescent="0.2">
      <c r="A39" s="66">
        <v>27</v>
      </c>
      <c r="B39" s="534"/>
      <c r="C39" s="37">
        <v>5</v>
      </c>
      <c r="D39" s="73" t="s">
        <v>144</v>
      </c>
      <c r="E39" s="66" t="s">
        <v>81</v>
      </c>
      <c r="F39" s="66" t="s">
        <v>84</v>
      </c>
      <c r="G39" s="66" t="s">
        <v>121</v>
      </c>
      <c r="H39" s="75">
        <v>180</v>
      </c>
      <c r="I39" s="66" t="s">
        <v>54</v>
      </c>
      <c r="J39" s="66" t="s">
        <v>54</v>
      </c>
    </row>
    <row r="40" spans="1:10" ht="135.75" customHeight="1" x14ac:dyDescent="0.2">
      <c r="A40" s="66">
        <v>28</v>
      </c>
      <c r="B40" s="532" t="s">
        <v>152</v>
      </c>
      <c r="C40" s="37">
        <v>1</v>
      </c>
      <c r="D40" s="46" t="s">
        <v>140</v>
      </c>
      <c r="E40" s="66"/>
      <c r="F40" s="66"/>
      <c r="G40" s="66" t="s">
        <v>27</v>
      </c>
      <c r="H40" s="46" t="s">
        <v>29</v>
      </c>
      <c r="I40" s="66" t="s">
        <v>54</v>
      </c>
      <c r="J40" s="66" t="s">
        <v>54</v>
      </c>
    </row>
    <row r="41" spans="1:10" ht="75" x14ac:dyDescent="0.2">
      <c r="A41" s="66">
        <v>29</v>
      </c>
      <c r="B41" s="533"/>
      <c r="C41" s="37">
        <v>1</v>
      </c>
      <c r="D41" s="46" t="s">
        <v>45</v>
      </c>
      <c r="E41" s="66"/>
      <c r="F41" s="66"/>
      <c r="G41" s="66" t="s">
        <v>67</v>
      </c>
      <c r="H41" s="46">
        <v>40</v>
      </c>
      <c r="I41" s="66" t="s">
        <v>54</v>
      </c>
      <c r="J41" s="66" t="s">
        <v>54</v>
      </c>
    </row>
    <row r="42" spans="1:10" ht="75" x14ac:dyDescent="0.2">
      <c r="A42" s="66">
        <v>30</v>
      </c>
      <c r="B42" s="534"/>
      <c r="C42" s="37">
        <v>1</v>
      </c>
      <c r="D42" s="46" t="s">
        <v>46</v>
      </c>
      <c r="E42" s="66"/>
      <c r="F42" s="66"/>
      <c r="G42" s="66" t="s">
        <v>27</v>
      </c>
      <c r="H42" s="41">
        <v>50</v>
      </c>
      <c r="I42" s="66" t="s">
        <v>54</v>
      </c>
      <c r="J42" s="66" t="s">
        <v>54</v>
      </c>
    </row>
  </sheetData>
  <mergeCells count="9">
    <mergeCell ref="B40:B42"/>
    <mergeCell ref="B1:J1"/>
    <mergeCell ref="B8:B24"/>
    <mergeCell ref="B31:B33"/>
    <mergeCell ref="B35:B39"/>
    <mergeCell ref="C2:D2"/>
    <mergeCell ref="C3:D3"/>
    <mergeCell ref="A4:J4"/>
    <mergeCell ref="B25:B2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
  <sheetViews>
    <sheetView zoomScale="90" zoomScaleNormal="90" workbookViewId="0">
      <selection activeCell="J7" sqref="J7"/>
    </sheetView>
  </sheetViews>
  <sheetFormatPr defaultColWidth="9.140625" defaultRowHeight="12.75" x14ac:dyDescent="0.2"/>
  <cols>
    <col min="1" max="1" width="15.42578125" style="103" customWidth="1"/>
    <col min="2" max="2" width="3.5703125" style="103" customWidth="1"/>
    <col min="3" max="3" width="22" style="103" customWidth="1"/>
    <col min="4" max="6" width="9.140625" style="103"/>
    <col min="7" max="7" width="14.85546875" style="103" customWidth="1"/>
    <col min="8" max="8" width="13.5703125" style="103" customWidth="1"/>
    <col min="9" max="9" width="9.140625" style="103"/>
    <col min="10" max="10" width="11.7109375" style="103" customWidth="1"/>
    <col min="11" max="11" width="9.140625" style="103"/>
    <col min="12" max="12" width="13" style="103" customWidth="1"/>
    <col min="13" max="13" width="9.140625" style="103"/>
    <col min="14" max="14" width="12.42578125" style="103" customWidth="1"/>
    <col min="15" max="16384" width="9.140625" style="103"/>
  </cols>
  <sheetData>
    <row r="1" spans="1:54" s="101" customFormat="1" ht="42.75" customHeight="1" x14ac:dyDescent="0.25">
      <c r="A1" s="549" t="s">
        <v>1249</v>
      </c>
      <c r="B1" s="550"/>
      <c r="C1" s="550"/>
      <c r="D1" s="550"/>
      <c r="E1" s="550"/>
      <c r="F1" s="550"/>
      <c r="G1" s="550"/>
      <c r="H1" s="550"/>
      <c r="I1" s="550"/>
      <c r="J1" s="550"/>
      <c r="K1" s="550"/>
      <c r="L1" s="550"/>
      <c r="M1" s="550"/>
      <c r="N1" s="550"/>
      <c r="O1" s="550"/>
      <c r="P1" s="550"/>
      <c r="Q1" s="550"/>
      <c r="R1" s="550"/>
    </row>
    <row r="2" spans="1:54" s="101" customFormat="1" ht="19.5" customHeight="1" x14ac:dyDescent="0.25">
      <c r="A2" s="546" t="s">
        <v>157</v>
      </c>
      <c r="B2" s="551" t="s">
        <v>0</v>
      </c>
      <c r="C2" s="546" t="s">
        <v>2</v>
      </c>
      <c r="D2" s="546" t="s">
        <v>3</v>
      </c>
      <c r="E2" s="546" t="s">
        <v>4</v>
      </c>
      <c r="F2" s="546" t="s">
        <v>219</v>
      </c>
      <c r="G2" s="546" t="s">
        <v>1</v>
      </c>
      <c r="H2" s="546" t="s">
        <v>7</v>
      </c>
      <c r="I2" s="546"/>
      <c r="J2" s="546"/>
      <c r="K2" s="546"/>
      <c r="L2" s="546"/>
      <c r="M2" s="546"/>
      <c r="N2" s="546"/>
      <c r="O2" s="546"/>
      <c r="P2" s="546" t="s">
        <v>8</v>
      </c>
      <c r="Q2" s="546"/>
      <c r="R2" s="546"/>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row>
    <row r="3" spans="1:54" s="101" customFormat="1" ht="21" customHeight="1" x14ac:dyDescent="0.25">
      <c r="A3" s="546"/>
      <c r="B3" s="551"/>
      <c r="C3" s="546"/>
      <c r="D3" s="546"/>
      <c r="E3" s="546"/>
      <c r="F3" s="546"/>
      <c r="G3" s="546"/>
      <c r="H3" s="546" t="s">
        <v>1229</v>
      </c>
      <c r="I3" s="546"/>
      <c r="J3" s="546" t="s">
        <v>1230</v>
      </c>
      <c r="K3" s="546"/>
      <c r="L3" s="546" t="s">
        <v>1231</v>
      </c>
      <c r="M3" s="546"/>
      <c r="N3" s="546" t="s">
        <v>1232</v>
      </c>
      <c r="O3" s="546"/>
      <c r="P3" s="547" t="s">
        <v>9</v>
      </c>
      <c r="Q3" s="547" t="s">
        <v>10</v>
      </c>
      <c r="R3" s="547" t="s">
        <v>11</v>
      </c>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row>
    <row r="4" spans="1:54" s="101" customFormat="1" ht="48.75" customHeight="1" x14ac:dyDescent="0.25">
      <c r="A4" s="546"/>
      <c r="B4" s="551"/>
      <c r="C4" s="546"/>
      <c r="D4" s="546"/>
      <c r="E4" s="546"/>
      <c r="F4" s="546"/>
      <c r="G4" s="546"/>
      <c r="H4" s="104" t="s">
        <v>5</v>
      </c>
      <c r="I4" s="104" t="s">
        <v>138</v>
      </c>
      <c r="J4" s="104" t="s">
        <v>5</v>
      </c>
      <c r="K4" s="104" t="s">
        <v>6</v>
      </c>
      <c r="L4" s="104" t="s">
        <v>5</v>
      </c>
      <c r="M4" s="104" t="s">
        <v>6</v>
      </c>
      <c r="N4" s="104" t="s">
        <v>5</v>
      </c>
      <c r="O4" s="104" t="s">
        <v>6</v>
      </c>
      <c r="P4" s="548"/>
      <c r="Q4" s="548"/>
      <c r="R4" s="548"/>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row>
    <row r="5" spans="1:54" s="101" customFormat="1" ht="43.5" customHeight="1" x14ac:dyDescent="0.25">
      <c r="A5" s="541" t="s">
        <v>887</v>
      </c>
      <c r="B5" s="542"/>
      <c r="C5" s="542"/>
      <c r="D5" s="542"/>
      <c r="E5" s="542"/>
      <c r="F5" s="542"/>
      <c r="G5" s="542"/>
      <c r="H5" s="542"/>
      <c r="I5" s="542"/>
      <c r="J5" s="542"/>
      <c r="K5" s="542"/>
      <c r="L5" s="542"/>
      <c r="M5" s="542"/>
      <c r="N5" s="542"/>
      <c r="O5" s="542"/>
      <c r="P5" s="542"/>
      <c r="Q5" s="542"/>
      <c r="R5" s="543"/>
    </row>
    <row r="6" spans="1:54" s="101" customFormat="1" ht="138" customHeight="1" x14ac:dyDescent="0.25">
      <c r="A6" s="100" t="s">
        <v>428</v>
      </c>
      <c r="B6" s="84">
        <v>1</v>
      </c>
      <c r="C6" s="97" t="s">
        <v>555</v>
      </c>
      <c r="D6" s="97" t="s">
        <v>13</v>
      </c>
      <c r="E6" s="85"/>
      <c r="F6" s="85" t="s">
        <v>143</v>
      </c>
      <c r="G6" s="85"/>
      <c r="H6" s="85" t="s">
        <v>1214</v>
      </c>
      <c r="I6" s="85"/>
      <c r="J6" s="85" t="s">
        <v>1215</v>
      </c>
      <c r="K6" s="85"/>
      <c r="L6" s="85" t="s">
        <v>1216</v>
      </c>
      <c r="M6" s="85"/>
      <c r="N6" s="85"/>
      <c r="O6" s="85"/>
      <c r="P6" s="85" t="s">
        <v>1226</v>
      </c>
      <c r="Q6" s="97" t="s">
        <v>1227</v>
      </c>
      <c r="R6" s="97"/>
    </row>
    <row r="7" spans="1:54" ht="153" customHeight="1" x14ac:dyDescent="0.2">
      <c r="A7" s="544" t="s">
        <v>235</v>
      </c>
      <c r="B7" s="105">
        <v>2</v>
      </c>
      <c r="C7" s="100" t="s">
        <v>440</v>
      </c>
      <c r="D7" s="99" t="s">
        <v>13</v>
      </c>
      <c r="E7" s="91" t="s">
        <v>164</v>
      </c>
      <c r="F7" s="90"/>
      <c r="G7" s="91" t="s">
        <v>1036</v>
      </c>
      <c r="H7" s="99" t="s">
        <v>1005</v>
      </c>
      <c r="I7" s="91"/>
      <c r="J7" s="99" t="s">
        <v>1006</v>
      </c>
      <c r="K7" s="90"/>
      <c r="L7" s="99" t="s">
        <v>1037</v>
      </c>
      <c r="M7" s="90"/>
      <c r="N7" s="99" t="s">
        <v>1037</v>
      </c>
      <c r="O7" s="90"/>
      <c r="P7" s="99" t="s">
        <v>1007</v>
      </c>
      <c r="Q7" s="99" t="s">
        <v>1008</v>
      </c>
      <c r="R7" s="93" t="s">
        <v>234</v>
      </c>
    </row>
    <row r="8" spans="1:54" ht="114.75" x14ac:dyDescent="0.2">
      <c r="A8" s="545"/>
      <c r="B8" s="105">
        <v>1</v>
      </c>
      <c r="C8" s="100" t="s">
        <v>439</v>
      </c>
      <c r="D8" s="99" t="s">
        <v>13</v>
      </c>
      <c r="E8" s="91" t="s">
        <v>1210</v>
      </c>
      <c r="F8" s="90">
        <v>120</v>
      </c>
      <c r="G8" s="91" t="s">
        <v>231</v>
      </c>
      <c r="H8" s="99" t="s">
        <v>1033</v>
      </c>
      <c r="I8" s="90">
        <v>30</v>
      </c>
      <c r="J8" s="99" t="s">
        <v>1034</v>
      </c>
      <c r="K8" s="90">
        <v>30</v>
      </c>
      <c r="L8" s="99" t="s">
        <v>1035</v>
      </c>
      <c r="M8" s="90">
        <v>30</v>
      </c>
      <c r="N8" s="99" t="s">
        <v>232</v>
      </c>
      <c r="O8" s="90">
        <v>30</v>
      </c>
      <c r="P8" s="99" t="s">
        <v>233</v>
      </c>
      <c r="Q8" s="99" t="s">
        <v>230</v>
      </c>
      <c r="R8" s="93" t="s">
        <v>234</v>
      </c>
    </row>
    <row r="9" spans="1:54" s="77" customFormat="1" ht="129.75" customHeight="1" x14ac:dyDescent="0.25">
      <c r="A9" s="100" t="s">
        <v>448</v>
      </c>
      <c r="B9" s="88">
        <v>1</v>
      </c>
      <c r="C9" s="98" t="s">
        <v>449</v>
      </c>
      <c r="D9" s="99" t="s">
        <v>13</v>
      </c>
      <c r="E9" s="91" t="s">
        <v>832</v>
      </c>
      <c r="F9" s="96" t="s">
        <v>143</v>
      </c>
      <c r="G9" s="94" t="s">
        <v>1018</v>
      </c>
      <c r="H9" s="99" t="s">
        <v>1044</v>
      </c>
      <c r="I9" s="91" t="s">
        <v>143</v>
      </c>
      <c r="J9" s="92" t="s">
        <v>1019</v>
      </c>
      <c r="K9" s="96" t="s">
        <v>143</v>
      </c>
      <c r="L9" s="99" t="s">
        <v>1020</v>
      </c>
      <c r="M9" s="96" t="s">
        <v>143</v>
      </c>
      <c r="N9" s="95" t="s">
        <v>1021</v>
      </c>
      <c r="O9" s="96" t="s">
        <v>143</v>
      </c>
      <c r="P9" s="92" t="s">
        <v>728</v>
      </c>
      <c r="Q9" s="99" t="s">
        <v>1022</v>
      </c>
      <c r="R9" s="93"/>
    </row>
  </sheetData>
  <mergeCells count="19">
    <mergeCell ref="A1:R1"/>
    <mergeCell ref="A2:A4"/>
    <mergeCell ref="B2:B4"/>
    <mergeCell ref="C2:C4"/>
    <mergeCell ref="D2:D4"/>
    <mergeCell ref="E2:E4"/>
    <mergeCell ref="F2:F4"/>
    <mergeCell ref="G2:G4"/>
    <mergeCell ref="H2:O2"/>
    <mergeCell ref="P2:R2"/>
    <mergeCell ref="R3:R4"/>
    <mergeCell ref="A5:R5"/>
    <mergeCell ref="A7:A8"/>
    <mergeCell ref="H3:I3"/>
    <mergeCell ref="J3:K3"/>
    <mergeCell ref="L3:M3"/>
    <mergeCell ref="N3:O3"/>
    <mergeCell ref="P3:P4"/>
    <mergeCell ref="Q3:Q4"/>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ЗДҮАХ хэрэгжүүлэх төлөвлөгөө </vt:lpstr>
      <vt:lpstr>Sheet3</vt:lpstr>
      <vt:lpstr>Sheet1</vt:lpstr>
      <vt:lpstr>ҮНДСЭН ЧИГЛЭЛ</vt:lpstr>
      <vt:lpstr>Sheet2</vt:lpstr>
    </vt:vector>
  </TitlesOfParts>
  <Company>CtrlSoft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Anar</dc:creator>
  <cp:lastModifiedBy>User</cp:lastModifiedBy>
  <cp:lastPrinted>2022-09-06T07:47:45Z</cp:lastPrinted>
  <dcterms:created xsi:type="dcterms:W3CDTF">2020-11-10T02:48:07Z</dcterms:created>
  <dcterms:modified xsi:type="dcterms:W3CDTF">2025-09-03T02:25:54Z</dcterms:modified>
</cp:coreProperties>
</file>