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020" windowWidth="20730" windowHeight="10740"/>
  </bookViews>
  <sheets>
    <sheet name="ЗДҮАХ хэрэгжүүлэх төлөвлөгөө " sheetId="2" r:id="rId1"/>
    <sheet name="Sheet1" sheetId="3" state="hidden" r:id="rId2"/>
    <sheet name="Sheet2" sheetId="5" r:id="rId3"/>
  </sheets>
  <definedNames>
    <definedName name="_xlnm._FilterDatabase" localSheetId="0" hidden="1">'ЗДҮАХ хэрэгжүүлэх төлөвлөгөө '!$K$1:$K$371</definedName>
    <definedName name="_Hlk81926218" localSheetId="0">'ЗДҮАХ хэрэгжүүлэх төлөвлөгөө '!$J$145</definedName>
    <definedName name="_Hlk81926476" localSheetId="0">'ЗДҮАХ хэрэгжүүлэх төлөвлөгөө '!$J$146</definedName>
    <definedName name="_xlnm.Print_Titles" localSheetId="0">'ЗДҮАХ хэрэгжүүлэх төлөвлөгөө '!$3:$5</definedName>
  </definedNames>
  <calcPr calcId="152511"/>
</workbook>
</file>

<file path=xl/calcChain.xml><?xml version="1.0" encoding="utf-8"?>
<calcChain xmlns="http://schemas.openxmlformats.org/spreadsheetml/2006/main">
  <c r="K27" i="5" l="1"/>
  <c r="J27" i="5"/>
  <c r="H27" i="5"/>
  <c r="I27" i="5"/>
  <c r="G27" i="5"/>
  <c r="F27" i="5"/>
  <c r="E27" i="5"/>
  <c r="K259" i="2" l="1"/>
  <c r="K365" i="2"/>
  <c r="K191" i="2"/>
  <c r="K346" i="2" l="1"/>
  <c r="K338" i="2"/>
  <c r="K320" i="2"/>
  <c r="K293" i="2"/>
  <c r="K274" i="2"/>
  <c r="K253" i="2"/>
  <c r="K228" i="2"/>
  <c r="K212" i="2"/>
  <c r="K200" i="2"/>
  <c r="K156" i="2"/>
  <c r="K150" i="2"/>
  <c r="K132" i="2"/>
  <c r="K119" i="2"/>
  <c r="K104" i="2"/>
  <c r="K94" i="2"/>
  <c r="K72" i="2"/>
  <c r="K44" i="2"/>
  <c r="K13" i="2"/>
  <c r="D27" i="5"/>
  <c r="C27" i="5"/>
  <c r="K366" i="2" l="1"/>
  <c r="B75" i="2"/>
  <c r="B82" i="2" s="1"/>
</calcChain>
</file>

<file path=xl/comments1.xml><?xml version="1.0" encoding="utf-8"?>
<comments xmlns="http://schemas.openxmlformats.org/spreadsheetml/2006/main">
  <authors>
    <author>gulka</author>
  </authors>
  <commentList>
    <comment ref="J159" authorId="0">
      <text>
        <r>
          <rPr>
            <b/>
            <sz val="9"/>
            <color indexed="81"/>
            <rFont val="Tahoma"/>
            <family val="2"/>
          </rPr>
          <t>gulka:</t>
        </r>
        <r>
          <rPr>
            <sz val="9"/>
            <color indexed="81"/>
            <rFont val="Tahoma"/>
            <family val="2"/>
          </rPr>
          <t xml:space="preserve">
</t>
        </r>
      </text>
    </comment>
  </commentList>
</comments>
</file>

<file path=xl/sharedStrings.xml><?xml version="1.0" encoding="utf-8"?>
<sst xmlns="http://schemas.openxmlformats.org/spreadsheetml/2006/main" count="2126" uniqueCount="1368">
  <si>
    <t>№</t>
  </si>
  <si>
    <t>Суурь түвшин</t>
  </si>
  <si>
    <t>Зорилтыг хэрэгжүүлэх арга хэмжээ</t>
  </si>
  <si>
    <t>Хэрэгжих хугацаа</t>
  </si>
  <si>
    <t>Эх үүсвэр</t>
  </si>
  <si>
    <t>2021-2024</t>
  </si>
  <si>
    <t>Улсын төсөв, ЭМД-ын сан</t>
  </si>
  <si>
    <t xml:space="preserve">Улсын төсөв </t>
  </si>
  <si>
    <t>Хүн амын 10 хувь</t>
  </si>
  <si>
    <t>Зоонозын өвчин судлалын төвийг бүрэн тоноглогдсон явуулын лаборатортой болгох</t>
  </si>
  <si>
    <t>Улсын төсөв</t>
  </si>
  <si>
    <t>2 тэрбум</t>
  </si>
  <si>
    <t>1 тэрбум</t>
  </si>
  <si>
    <t xml:space="preserve">Нэгдсэн эмнэлгийн барилга 100 ортой  </t>
  </si>
  <si>
    <t>2020-2024</t>
  </si>
  <si>
    <t>Улаанхуссумын эрүүл мэндийн төвийн өргөтгөл</t>
  </si>
  <si>
    <t>Аймгийн нэгдсэн эмнэлгийн тасгуудыг шат дараатайгаар шаардлагатай тоног төхөөрөмжөөр хангах</t>
  </si>
  <si>
    <t>Харьяа эрүүл мэндийн байгууллагуудыг шаардлага хангасан архивын өрөөтөй болгох</t>
  </si>
  <si>
    <t>Нүхэн жорлонтой эмнэлгийг үе шаттайгаар орчин үеийн ариун цэврийн байгууламжтай болгоно.</t>
  </si>
  <si>
    <t xml:space="preserve">Эрүүл мэндийн салбарын эм, эмнэлгийн хэрэгслийн нөөц  65 хувьтай байна
</t>
  </si>
  <si>
    <t>7.65 тэрбум</t>
  </si>
  <si>
    <t>Эм, эмнэлгийн хэрэгслийн худалдан авах ажиллагааны үр ашигийг сайжруулах арга хэмжээг үе шаттайгаар хэрэгжүүлэх</t>
  </si>
  <si>
    <t xml:space="preserve">Жирэмсэн эхийн ар  гэрт нь "Гэр бүлийн хүчирхийлэл" "Нөхөн үржихийн  эрүүл мэнд"-ийн чиглэлээр тодорхой үйл ажиллагаа зохион байгуулах </t>
  </si>
  <si>
    <t>Эх хүүхдийн эрүүл мэндийг дэмжих санг арвижуулах, үйл ажиллагааны журмыг боловсронгуй болгож, үйл ажиллагааг эрчимжүүлэх</t>
  </si>
  <si>
    <t>Телемедициний сүлжээг өргөтгөж, алслагдсан зарим сумыг аймагтай, аймгийн нэгдсэн эмнэлгийн тасгуудыг 3 дугаар шатлалын эмнэлгүүдтэй холбож ажиллах арга хэмжээ авна.</t>
  </si>
  <si>
    <t>3.1. ЭРҮҮЛ МЭНД</t>
  </si>
  <si>
    <t>ЗДҮАХ-ийг хэрэгжүүлэх АХТ 3.1.1</t>
  </si>
  <si>
    <t>Цагааннуур тосгоны Эрүүл мэндийн төвийг  шинээр барих</t>
  </si>
  <si>
    <t>Үйл ажиллагааны хэрэгжилт хувиар</t>
  </si>
  <si>
    <t>Шинэ байртай болно.</t>
  </si>
  <si>
    <t>АЗДТГ,ЭМГ</t>
  </si>
  <si>
    <t>АЗДТГ НБХ</t>
  </si>
  <si>
    <t xml:space="preserve"> Улаанхус сумын Хөххөтөл багийн их эмчийн салбарын зуны байрийг шинээр барих</t>
  </si>
  <si>
    <t>Ногооннуур сумын  зуны улиралд үйл ажиллагаа явуулдаг эмнэлгийн байрыг шинээр барих</t>
  </si>
  <si>
    <t xml:space="preserve">Улсын төсөв ,  </t>
  </si>
  <si>
    <t>ЭМЯ Аймгийн ЗДТГ, ЭМГ,</t>
  </si>
  <si>
    <t>Ажлын гүйцэтгэлийн хувь</t>
  </si>
  <si>
    <t>Багтаамж сайжирна</t>
  </si>
  <si>
    <t>Эрүүл мэндийн газрын эмийн агуулах барих</t>
  </si>
  <si>
    <t>Алтай сумын Эрүүл мэндийн төвийн хүнсний склад барих</t>
  </si>
  <si>
    <t>Арьс өнгөний тасагт их засвар хийх</t>
  </si>
  <si>
    <t>Ард иргэдэд ая тухтай оршинд үйл ажиллагаа явуулахад оршино.</t>
  </si>
  <si>
    <t>Эрүүл мэндийн газрын гадна, дотор талын камержуулалт, гэрэлтүүлэг тавих</t>
  </si>
  <si>
    <t>Хяналт, орчин сайжирна</t>
  </si>
  <si>
    <t>Орон нутгийн төсөв</t>
  </si>
  <si>
    <t>Орчин сайжирна</t>
  </si>
  <si>
    <t>ЭМЯ,</t>
  </si>
  <si>
    <t>Нэгдсэн эмнэлгийн мэдрэлийн тасгийн засвар</t>
  </si>
  <si>
    <t>ЗДҮАХ-ийг хэрэгжүүлэх АХТ 3.1.2</t>
  </si>
  <si>
    <t>Шинэ автомашинтай болж тусламж үйлчилгээг шуурхай  үзүүлэх нөхцөл бүрдэнэ</t>
  </si>
  <si>
    <t>Олон улсын стандартад нийцсэн лабоаторын тоног  төхөөрөмжтэй байх</t>
  </si>
  <si>
    <t>Халдварт    өвчний  тархалтыг цаг тухайд нь илрүүлэн таслан зогсоох</t>
  </si>
  <si>
    <t xml:space="preserve">улсын төсөв </t>
  </si>
  <si>
    <t>ЗДҮАХ-ийг хэрэгжүүлэх АХТ 3.1.3</t>
  </si>
  <si>
    <t xml:space="preserve">Сумын ЭМТ, сум дундын эмнэлгүүд, өрхийн ЭМТ-үүд, ЗӨСТ, НЭ-ийг стандартын дагуу яаралтай тусламжийн, оношилгооны, лабораторийн, сэргээн засах физик эмчилгээний багаж, тоног төхөөрөмжөөр хангах </t>
  </si>
  <si>
    <t xml:space="preserve"> Сум дундын эмнэлгийг багаж, тоног төхөөрөмжөөр хангагдана.</t>
  </si>
  <si>
    <t>Улсын төсөв, орон нутгийн төсөв, гадаадын зээл тусламж</t>
  </si>
  <si>
    <t>Эмнэлгийн тусгай мэргэжилтэнгүүдийг давтан сургалтанд хамруулахад дэмжлэг үзүүлэх</t>
  </si>
  <si>
    <t>Хамрагдсан хүний тоо</t>
  </si>
  <si>
    <t>Эмнэлгийн тусгай мэргэжилтэнгүүдийг давтан сургалтанд хамрагдсан байна.</t>
  </si>
  <si>
    <t>Эмч мэргэжилтэнгүүдийг гадаадад сургаж, туршлага судлуулах</t>
  </si>
  <si>
    <t>Гадаадын өндөр хөгжилтэй орнуудад эмч, мэргэжилтэнгүүд сургалтанд хамрагдан, мэдлэг мэдлэгээ дээшлүүлсэн байна.</t>
  </si>
  <si>
    <t>ЗДҮАХ-ийг хэрэгжүүлэх АТХ 3.1.5.</t>
  </si>
  <si>
    <t>Нэгдсэн эмнэлгийн нарийн мэргэжлийн эмч нарын үзлэгийг хөдөө сумдад жилд 1-2 удаа зохион байгуулах</t>
  </si>
  <si>
    <t>Хөдөөгийн хүн ам ялангуяа эмзэг болон эрсдэлт бүлгийн иргэд нарийн мэргэжлийн тусламж үйлчилгээнд хамрагдах нөхцөл бүрдэнэ</t>
  </si>
  <si>
    <t>Улсын төсөв, Олон улсын хандивлагч байгууллагууд</t>
  </si>
  <si>
    <t>ЗДҮАХ-ийг хэрэгжүүлэх АТХ 3.1.6.</t>
  </si>
  <si>
    <t>Нэн ядуу,эмзэг  бүлгийн жирэмсэн эхчүүд,5 хүртэлх насны хүүхдүүдийн эмнэлгийн яаралтай тусламж авахад дэмжлэг үзүүлснээр өвчлөл, эндэгдэл буурна</t>
  </si>
  <si>
    <t>Хүүхдийн эндэгэдл буурна</t>
  </si>
  <si>
    <t>Эх хүүхдийн хяналтыг сайжруулснаар тусламж үйлчилгээ дээшлүүлнэ.</t>
  </si>
  <si>
    <t>ЗДҮАХ-ийг хэрэгжүүлэх АТХ 3.1.7</t>
  </si>
  <si>
    <t>Дунд хугацааны бодлогын бичиг баримт</t>
  </si>
  <si>
    <t>Арга хэмжээ</t>
  </si>
  <si>
    <t>Шалгуур үзүүлэлт</t>
  </si>
  <si>
    <t>Хүрэх түвшин, үр дүн</t>
  </si>
  <si>
    <t>Хөрөнгийн эх үүсвэр</t>
  </si>
  <si>
    <t>Шаардлагатай хөрөнгийн хэмжээ,                              / сая төг/</t>
  </si>
  <si>
    <t>Хариуцах байгууллага</t>
  </si>
  <si>
    <t>Ногооннуур сумын сум  Ховд багийн 5 ортой эмнэлэг</t>
  </si>
  <si>
    <t>Ногооннуур сумын сум Улаанхад багийн 5 ортой эмнэлэг</t>
  </si>
  <si>
    <t>340 сая</t>
  </si>
  <si>
    <t>Нэгдсэн эмнэлгийн  халдвартын тасгийн их засвар</t>
  </si>
  <si>
    <t xml:space="preserve">Нэгдсэн эмнэлгийн  арьс өнгөний тасгийн их засвар хийх </t>
  </si>
  <si>
    <t>Орчин үеийн стандартын шаардлага хангасан лаборатортай болох</t>
  </si>
  <si>
    <t>баригдснаас хойш их засвар хийгдээгүй</t>
  </si>
  <si>
    <t xml:space="preserve">Байхгүй </t>
  </si>
  <si>
    <t>Зоонозын өвчин судлалын төвийн агааржуулалт, цахилгаан, халаалт, цэвэр бохир усны системд холбож сантехникийн иж бүрэн засвар хийх, 380квт-ын цахилгааны эх үүсвэртэй болгох</t>
  </si>
  <si>
    <t>Бүх эрүүл мэндийн байгууллагуудыг шат дараатайгаар унаагаар /авто машин, мотоцикль/ хангах</t>
  </si>
  <si>
    <t>Олон улсын стандартад нийцсэн лаборатор</t>
  </si>
  <si>
    <t xml:space="preserve">Нэгдсэн эмнэлэг, ЗӨСТөвд PCR шинжилгээний лаборатортай /төхөөрөмжтэй/ болох </t>
  </si>
  <si>
    <t xml:space="preserve"> Анхан шатны эрүүл мэндийн байгууллагуудыг эмнэлгийн зайлашгүй шаардлагатай тоног төхөөрөмжөөр хангах </t>
  </si>
  <si>
    <t>Эмнэлгийн тусламж үйлчилгээний чанар сайжирна</t>
  </si>
  <si>
    <t xml:space="preserve"> Олон улсын стандартыг хангасан архивын өрөөтэй болно</t>
  </si>
  <si>
    <t>Стандартын шаардлага хангасан байх</t>
  </si>
  <si>
    <t>50,0</t>
  </si>
  <si>
    <t>Эх, хүүхдийн эндэгдэл буурна</t>
  </si>
  <si>
    <t>Эх, хүүхдийн тусламж, үйлчилгээ дээшилнэ</t>
  </si>
  <si>
    <t>Нөхөн үржихийн насны эмэгтэйчүүдийг эрт илрүүлэх, оношлох, эмчлэх арга хэмжээг эрчимжүүлэх</t>
  </si>
  <si>
    <t>улсын төсөв</t>
  </si>
  <si>
    <t xml:space="preserve">Эрүүл мэндийн салбарын эм, эмнэлгийн хэрэгслийн нөөцтэй болсон байна
</t>
  </si>
  <si>
    <t>-</t>
  </si>
  <si>
    <t>ОНТ</t>
  </si>
  <si>
    <t>1</t>
  </si>
  <si>
    <t>2</t>
  </si>
  <si>
    <t>2021-2022</t>
  </si>
  <si>
    <t>Зураг төсөв бэлэн болсон байна</t>
  </si>
  <si>
    <t xml:space="preserve">Хөтөлбөр байгаагүй </t>
  </si>
  <si>
    <t>Улсын төсөв, орон нутгийн төсөв</t>
  </si>
  <si>
    <t xml:space="preserve">Нэг цэгийн үйлчилгээний төвийг тусгайлан хариуцсан албан тушаалтан байхгүй </t>
  </si>
  <si>
    <t xml:space="preserve">Хамтарсан багийн санхүүжилтийг баталсан 2 сум л байгаа </t>
  </si>
  <si>
    <t>Улсын төсөв, ОНТөсөв</t>
  </si>
  <si>
    <t>ОНХС</t>
  </si>
  <si>
    <t>Танхим тоо 1</t>
  </si>
  <si>
    <t>Программ тоо 1</t>
  </si>
  <si>
    <t>2021-2023</t>
  </si>
  <si>
    <t>Нийт уран бүтээлчид болон уран сайханчдын 40% нь хамрагдсан байна</t>
  </si>
  <si>
    <t xml:space="preserve">Улсын төсөв, ОНХС </t>
  </si>
  <si>
    <t>Төсвийн орлогын төлөвлөгөөний биелэлт 100 хувь</t>
  </si>
  <si>
    <t>2021-2025</t>
  </si>
  <si>
    <t>Хувийн хэвшил</t>
  </si>
  <si>
    <t xml:space="preserve">Үйл ажиллагаа явуулж байгаа ААН-н 55% </t>
  </si>
  <si>
    <t xml:space="preserve">Үйл ажиллагаа явуулж байгаа ААН-н 60% </t>
  </si>
  <si>
    <t>100 хувь</t>
  </si>
  <si>
    <t>93.6 хувь</t>
  </si>
  <si>
    <t>50.0 хувь</t>
  </si>
  <si>
    <t>Мал, тэжээвэр амьтдын тооллогыг ҮСХ-оос баталсан удирдамж, маягт, зааврын дагуу зохион байгуулж, мэдээллийн санг бүрдүүлэн хөдөө аж ахуйн салбарын түүвэр судалгаанд хамрагдах өрхийн жагсаалт болон сэдэвчилсэн судалгааг гаргахад ашиглана.</t>
  </si>
  <si>
    <t>Орон нутагт үйлдвэрлэсэн бүтээгдэхүүний борлуулалт 5% нэмэгдсэн байна.</t>
  </si>
  <si>
    <t>Арьс ширэн эдлэл боловсруулах жижиг 2 цехэд сум хөгжүүлэх сангаас 6.0 сая төгрөгийн зээл олгосон байна.</t>
  </si>
  <si>
    <t xml:space="preserve">  2021-2024</t>
  </si>
  <si>
    <t>Ногооннуур сум өөрийн хөрөнгөөр 2-га талбайг хашисан</t>
  </si>
  <si>
    <t>Бэлчээрийн дундаж ургац 2,4 ц/га гарсан.</t>
  </si>
  <si>
    <t xml:space="preserve">Жил бүр уламжлал болгон үзэсгэлэн худалдаа зохион байгуулж байна. </t>
  </si>
  <si>
    <t>ОНТ, төсөл хөтөлбөрийн зардал</t>
  </si>
  <si>
    <t>Нийтдээ 2 удаа туршлага судлах аяныг зохион байгуулж 22 хүнийг оролцуулсан.</t>
  </si>
  <si>
    <t>2 удаа үзэсгэлэн худалдаа зохион байгуулсан.</t>
  </si>
  <si>
    <t>УТ, ОНТ</t>
  </si>
  <si>
    <t xml:space="preserve">  </t>
  </si>
  <si>
    <t>Цэвэр, эрлийз малын тоо толгой өсөн нэмэгдсэн байна.</t>
  </si>
  <si>
    <t>6295 өрхийн 795,7 тн ноосонд 1193,6 төгрөгний урамшуулал олгогдсон.</t>
  </si>
  <si>
    <t>2022-2024</t>
  </si>
  <si>
    <t xml:space="preserve"> Улсын төсөв</t>
  </si>
  <si>
    <t xml:space="preserve">3.5.1. Аймгийн төв, сум, алслагдсан багуудыг эрчим хүчээр хангаж, цахилгаан эрчим хүчний найдвартай, аюулгүй байдлыг бүрдүүлнэ. </t>
  </si>
  <si>
    <t>Өлгий сумын төвийн авто замын ус зайлуулах асуудлыг шийдвэрлэх</t>
  </si>
  <si>
    <t>Үйл ажиллагааны зардал</t>
  </si>
  <si>
    <t>2007-2015-2021 он</t>
  </si>
  <si>
    <t>3.7.7. Амьдралын таатай орчин бүрдүүлсэн хот болгоно.</t>
  </si>
  <si>
    <t>900 айлын хорооллын хэсэгчилсэн ЕТ хийгдсэн</t>
  </si>
  <si>
    <t>Интернетэд холбогдсон байна</t>
  </si>
  <si>
    <t>2022-2023</t>
  </si>
  <si>
    <t>20  хувь</t>
  </si>
  <si>
    <t>60 хувь</t>
  </si>
  <si>
    <t xml:space="preserve">40 хувь </t>
  </si>
  <si>
    <t xml:space="preserve">Иргэн цэргийн харилцаа бэхжиж  </t>
  </si>
  <si>
    <t>хувийн хэвшил, ААН</t>
  </si>
  <si>
    <t>3</t>
  </si>
  <si>
    <t>Орон нутагт түлхүү хөгжүүлэх спортын төрлүүдээр Олон улс, улс, бүсийн тэмцээнийг аймагт зохион явуулна.</t>
  </si>
  <si>
    <t>4</t>
  </si>
  <si>
    <t>5</t>
  </si>
  <si>
    <t>3.1.1. Батлагдсан төсвийг зориулалтын дагуу зарцуулах, төсвийн сахилга батыг сайжруулж, хэмнэлтийн горимд шилжүүлэн, хариуцлагыг дээшлүүлнэ.</t>
  </si>
  <si>
    <t>3.1.3. Татварын тайлагналт, хураалтын үйл ажиллагааг цахимжуулж, ил тод байдлыг нэмэгдүүлэх замаар татварын үйлчилгээг иргэд, татвар төлөгчдөд хүндрэлгүй болгож, татварын суурийг нэмэгдүүлнэ.</t>
  </si>
  <si>
    <t>3.1.8. Эдийн засгийн хөгжлийн бодлогыг тодорхойлоход шаардлагатай мэдээллийн эх үүсвэртэй болно.</t>
  </si>
  <si>
    <t>3.6.1. Өлгий сумаас гарах гол чиглэлүүдийн хяналтын постыг ашиглалтад оруулж, тээврийн ухаалаг системд суурилсан авто замын төлбөр хураах, хяналтын механизмыг нэвтрүүлнэ.</t>
  </si>
  <si>
    <t>3.7.4. Газар, үл хөдлөх хөрөнгийн нэгдсэн бүртгэл, үнэлгээ, төлбөр, татвар, биржийн системийг хөгжүүлнэ.</t>
  </si>
  <si>
    <t>2019 онд тодорхой үр
дүнд
хүрсэн</t>
  </si>
  <si>
    <t>Хүний нөөцийн суурь судалгаа хийгдэж байгаагүй</t>
  </si>
  <si>
    <t>4.2.1. Төрийн албан хаагчдын чадавхыг бэхжүүлж, сахилга, хариуцлагыг дээшлүүлэн мэргэшсэн, тогтвортой төрийн албыг бүрдүүлнэ.</t>
  </si>
  <si>
    <t>2.5.4. Сургууль, цэцэрлэг бүрт хөгжлийн бэрхшээлтэй сурагч суралцах орчин нөхцөл, дэд бүтцийг бүрдүүлнэ.</t>
  </si>
  <si>
    <t xml:space="preserve">2.6.3. Номын сангийн технологийн үйлчилгээг боловсронгуй болгож, хүчин чадлыг нэмэгдүүлэн иргэдэд үзүүлэх үйлчилгээг чанартай, шуурхай хүргэнэ.  </t>
  </si>
  <si>
    <t xml:space="preserve">2.5.3. Аймгийн уран бүтээлч хүүхдүүдийн урлаг, авьяасыг хөгжүүлэн сурталчилна. </t>
  </si>
  <si>
    <t>1.1. “Ковид-19” халдварт цар тахлаас үүдэлтэй эдийг засаг, нийгмийн хүндрэлийг даван туулах бодлогын цогц  арга хэмжээг хэрэгжүүлнэ.</t>
  </si>
  <si>
    <t>1.1.1. “Ковид-19” халдварт цар тахлаас үүдэлтэй эдийн засаг, нийгмийн хүндрэлийг даван туулах арга хэмжээг Засгийн газар, Улсын онцгой комиссоос зөвлөмж, чиглэл болгосны дагуу орон нутгийн бодит нөхцөл байдалтай уялдуулан зохион байгуулж, хэрэгжүүлнэ.</t>
  </si>
  <si>
    <t>“Ковид-19” халдварт цар тахлын үед иргэн, аж ахуйн нэгжийг дэмжих арга хэмжээг аймагт үргэлжлүүлэн хэрэгжүүлнэ.</t>
  </si>
  <si>
    <t>1.1.2. Шинэ болон сэргэн тархаж байгаа цар тахлын халдвараас сэргийлэх, халдвар хамгааллын дэглэмийг мөрдүүлж, эрүүл мэндийн тусламж, үйлчилгээний хариу арга хэмжээний бэлэн байдлыг хангана.</t>
  </si>
  <si>
    <t>Томуу, томуу төст өвчин, гэдэсний халдвар, гар хөл амны өвчний улирлын үед ерөнхий боловсролын сургууль, сургуулийн өмнөх боловсролын байгууллагын үйл ажиллагаанд хяналт тавьж, халдвараас сэргийлэх ажлыг тогтмол зохион байгуулна.</t>
  </si>
  <si>
    <t>Ковид-19 халдварт цар тахлын эрсдэлээс урьдчилан сэргийлж, бэлэн байдлыг хангуулан нөөцийн бэлэн байдлыг бүрдүүлж, хариу арга хэмжээг хэрэгжүүлнэ.</t>
  </si>
  <si>
    <t>Молекул биологийн оношилгооны арга зүйг аймагтаа нэвтрүүлж, иж бүрэн лабораторитай /PCR шинжилгээний аппарат/ болгоно</t>
  </si>
  <si>
    <t>"СӨБ-ХӨГЖИЛ" / Багшийн хөгжил, хүүхдийн хөгжил/ дэд хөтөлбөр боловсруулан хэрэгжүүлнэ.</t>
  </si>
  <si>
    <t>“Гэр бүлийн орчинд хүүхдийн хөгжлийг дэмжих" хөтөлбөрийг хэрэгжүүлнэ.</t>
  </si>
  <si>
    <t>Ерөнхий боловсролын сургуульд захирал, багш сонгон шалгаруулж, томилох үйл ажиллагааг улс төрөөс хараат бус, ил тод, иргэдийн оролцоотой болгоно.</t>
  </si>
  <si>
    <t xml:space="preserve">Улсын тэргүүний сургуулийн захирлуудын шилдэг туршлагыг нэвтрүүлж, сургуулиудын менежментэд дэвшил бий болгоно. </t>
  </si>
  <si>
    <t>"Эх хэлээ эрхэмлэе" хөтөлбөр /монгол, казах, тува/ хэрэгжүүлнэ</t>
  </si>
  <si>
    <t xml:space="preserve"> "Хүүхэд хөгжил, хүмүүжил, хамгаалал"  хөтөлбөр хэрэгжүүлнэ</t>
  </si>
  <si>
    <t>Чанарын үнэлгээний түвшинг ахиулна</t>
  </si>
  <si>
    <t>"ЭЕШ-ын үр дүнг дээшлүүлэх-II" хөтөлбөрийг хэрэгжүүлнэ.</t>
  </si>
  <si>
    <t>Улс,  олон улс,  бүс, төрөлжсөн,  нэрэмжит олимпиадыг зохион явуулах,  олимпиадад оролцоход дэмжлэг үзүүлнэ</t>
  </si>
  <si>
    <t>Аймгийн Засаг даргын дэргэдэх “Боловсролын зөвлөл” байгуулан ажиллуулна.</t>
  </si>
  <si>
    <t>2.1.3. Боловсролын байгууллагын удирдлага, багш нарыг хөгжүүлэн, мэдлэг боловсролыг дээшлүүлж, чадварлаг боловсон хүчнээр хангана. .</t>
  </si>
  <si>
    <t>" Багшийн хөгжил-Сургалтын чанар" хөтөлбөр хэрэгжүүлнэ</t>
  </si>
  <si>
    <t xml:space="preserve">Сургалтын үйл ажиллагаа, үр дүнд хөндлөнгийн хяналт тавьдаг тогтолцоо бүрдүүлнэ.  </t>
  </si>
  <si>
    <t>"Чадварлаг багш" арга хэмжээг хэрэгжүүлж, багшийн үнэлэмж, бүтээмж, гүйцэтгэлд суурилсан тогтолцоог нэвтрүүлнэ</t>
  </si>
  <si>
    <t>"Эко сургууль" хөтөлбөрийг хэрэгжүүлнэ.</t>
  </si>
  <si>
    <t>Цахим сургалтын санг хөгжүүлж, сургалтын хөтөлбөр, агуулга, хичээл боловсруулан бүх насны иргэдэд суралцах боломжийг бүрдүүлнэ.</t>
  </si>
  <si>
    <t>"Дотуур байр-Миний гэр" хөтөлбөр хэрэгжүүлнэ</t>
  </si>
  <si>
    <t>Тусгай хэрэгцээт боловсролыг орон нутагт хэрэгжүүлэх, тэгш хамруулах, ээлтэй орчин бүрдүүлэх цогц үйл ажиллагааг зохион байгуулна.</t>
  </si>
  <si>
    <t xml:space="preserve">2.1.5. Насан туршийн боловсролын төвийн үйл ажиллагааг жигдрүүлж,  үр дүн, хүртээмжийг,  дээшлүүлнэ. </t>
  </si>
  <si>
    <t>Бичиг үсэггүй насанд хүрэгсдийн тоог багасгах, сургууль завсардсан хүүхдүүдийг дүйцсэн хөтөлбөрийн сургалтад тэгш хамруулан сургана.</t>
  </si>
  <si>
    <t>Насан туршийн боловсрол хариуцсан багш нарыг чадавхжуулах, хүний нөөцийг бэлтгэх, шаардлагатай сургалтын хэрэгслээр хангана.</t>
  </si>
  <si>
    <t xml:space="preserve">Бүх нийтийн эрх зүйн боловсрол, Санхүүгийн боловсрол, Тогтвортой хөгжлийн боловсрол, Эрүүл мэндийн боловсрол зэрэг хөтөлбөрүүдийн хэрэгжилтийг ард иргэдэд таниулахад дэмжлэг үзүүлнэ. </t>
  </si>
  <si>
    <t>Өвчнөөс урьдчилан сэргийлэх, эрт илрүүлэг үзлэгт иргэдийн хамрагдалтыг нэмэгдүүлэх арга хэмжээг үе шаттайгаар хэрэгжүүлнэ.</t>
  </si>
  <si>
    <t>Нэгдсэн эмнэлгийн нарийн мэргэжлийн эмч нарын үзлэгийг сумдад жилд 1 удаа тогтмол зохион байгуулна.</t>
  </si>
  <si>
    <t>Халдварт болон халдварт бус өвчнөөс сэргийлэх, хянах, илрүүлэх, хариу арга хэмжээ авах үйл ажиллагааг эрчимжүүлнэ</t>
  </si>
  <si>
    <t>Засгийн газраас хэрэгжүүлж буй эрүүл мэндийн чиглэлийн хөтөлбөрүүдийн хэрэгжилтийг хангана</t>
  </si>
  <si>
    <t xml:space="preserve">Дархлаажуулалт бүхий халдварт өвчний тандалтыг эрчимжүүлж, дархлаажуулалтын хамралтыг нэмэгдүүлнэ. </t>
  </si>
  <si>
    <t>Тарваган тахал өвчний голомттой бүс нутагт амьдардаг ард иргэдэд чиглэсэн мэдээлэл сургалт, сурталчилгааны ажлыг эрчимжүүлж, тарваган тахал болон түүнтэй хам тохиолдох өвчний байгалийн голомт хяналт, тандалт шинжилгээний хамрах хүрээг нэмэгдүүлнэ.</t>
  </si>
  <si>
    <t>Аймгийн хэмжээнд шинэ болон сэргэн тархаж байгаа халдварт өвчний дэгдэлтийг эрт сэрэмжлүүлэх, хариу арга хэмжээг шуурхай авах баг байгуулж, багийг чадавхжуулна</t>
  </si>
  <si>
    <t xml:space="preserve">2.2.3. Яаралтай тусламжийн чанар, үйлчилгээний хүртээмжийг сайжруулна. </t>
  </si>
  <si>
    <t>Эрүүл мэндийн байгууллагуудын эмч тус бүрийг шат дараатайгаар компьютержуулна.</t>
  </si>
  <si>
    <t>2.2.5. Гүйцэтгэлд суурилсан санхүүжилтийн оновчтой арга, хэлбэрийг нэвтрүүлж, эрүүл мэндийн даатгалын тусламж, үйлчилгээний нэр, төрлийг нэмэгдүүлэн, эрсдэлийн сан байгуулахтай холбоотой гарсан шийдвэрүүдийг хэрэгжүүлнэ.</t>
  </si>
  <si>
    <t>Эрүүл мэндийн даатгалын Эрсдэлийн сан байгуулахтай холбоотой гарсан шийдвэрүүдийг хэрэгжүүлэн ажиллана.</t>
  </si>
  <si>
    <t xml:space="preserve">Сумдын эмийн эргэлтийн санг зохион байгуулалтад оруулан хяналт тавьж, иргэд чанартай, хөнгөлөлттэй эмээр хангагдах, байгууллагын өөрийн орлогыг нэмэгдүүлэх боломжийг бүрдүүлнэ. </t>
  </si>
  <si>
    <t>2.2.7. Эмч, эмнэлгийн мэргэжилтнүүдийг гадаад, дотоодод туршлага судлуулах, сургалтад хамруулан чадавхжуулж, эрүүл мэндийн ажилтны нийгмийн хамгааллыг дэмжинэ.</t>
  </si>
  <si>
    <t>Анхан шатны эрүүл мэндийн байгууллагуудыг нарийн мэргэжлийн эмчээр хангана.</t>
  </si>
  <si>
    <t>Эрүүл мэндийн салбарын албан хаагчид, суманд ажиллахаар очсон эмч, мэргэжилтнүүдийг тогтвор суурьшилтай ажиллуулахад дэмжлэг үзүүлнэ.</t>
  </si>
  <si>
    <t>2.2.8. Эх, хүүхдэд ээлтэй  орчин бүрдүүлэн тусламж үйлчилгээний чанар хүртээмжийг сайжруулж, бусад салбарын оролцоог нэмэгдүүлэн эх, хүүхдийн эндэгдлийг бууруулна.</t>
  </si>
  <si>
    <t>6</t>
  </si>
  <si>
    <t>Аймгийн Нэгдсэн эмнэлгийн төрөх тасгийг “Амаржих газар” болгох асуудлыг судлан шийдвэрлүүлнэ.</t>
  </si>
  <si>
    <t>Аймгийн хэмжээний нийт нөхөн үржихүйн насны эмэгтэйчүүдийн суурь өвчинг илрүүлэх судалгаа хийж, зорилтот бүлгийн эмэгтэйчүүдэд дэмжлэг үзүүлнэ.</t>
  </si>
  <si>
    <t>Нөхөн үржихүйн насны эмэгтэйчүүдийн гэр бүлд нь "Гэр бүлийн хүчирхийлэл", "Нөхөн үржихүйн эрүүл мэнд"-ийн чиглэлээр сургалт зохион байгуулах ажлыг бүх сум, багийн түвшинд хэрэгжүүлнэ.</t>
  </si>
  <si>
    <t>"Эх, хүүхдийн эрүүл мэндийг дэмжих сан"-ийн журмыг боловсронгуй болгож, сангийн болон “Эх, нярайн цомог”-ийн хөрөнгийг нэмэгдүүлэн хүртээмжийг сайжруулна.</t>
  </si>
  <si>
    <t>Эх, хүүхдийн хяналтыг бүх шатанд сайжруулан удирдлагуудын хяналтын системийг бий болгож, үр дүнг тооцно.</t>
  </si>
  <si>
    <t>"Эх, хүүхдэд ээлтэй" эмнэлэг, байгууллага болох хөдөлгөөнийг өрнүүлэн, орчин бүрдүүлж, бусад салбарын оролцоог нэмэгдүүлнэ.</t>
  </si>
  <si>
    <t>2.3.1. Зорилтот бүлгүүдэд чиглэсэн нийгмийн халамжийн бодлогыг хэрэгжүүлнэ.</t>
  </si>
  <si>
    <t>Өрхийн мэдээллийн санг шинэчлэх ажлыг зохион байгуулна.</t>
  </si>
  <si>
    <t xml:space="preserve">Нийгмийн халамжийн үйлчилгээг зорилтот бүлэгт чиглүүлж, чанар, хүртээмжийг сайжруулна. </t>
  </si>
  <si>
    <t xml:space="preserve">2.3.2. Аймгийн хөгжлийн бэрхшээлтэй хүүхдийн хөгжлийн төвийн үйл ажиллагаанд дэмжлэг үзүүлнэ. </t>
  </si>
  <si>
    <t>Хөгжлийн бэрхшээлтэй хүүхдэд чиглэсэн халамжийн үйл ажиллагааг өргөжүүлж, бүх талаар зөвлөгөө өгч, дэмжин ажиллана.</t>
  </si>
  <si>
    <t>2.3.3. Хувиараа хөдөлмөр эрхлэгчид, ажилгүй иргэд болон ажил олгогчдыг дэмжиж, ажлын байрыг бий болгоно</t>
  </si>
  <si>
    <t>Хувиараа хөдөлмөр эрхлэгчид болон аж ахуйн нэгжид ажлын байр бий болгоход  бага хүүтэй зээл олгоно.</t>
  </si>
  <si>
    <t>Аж ахуй, бичил бизнес болон нөхөрлөл, хоршооны хэлбэрээр үйлдвэрлэл, үйлчилгээ эрхлэгчдэд санхүүгийн дэмжлэг үзүүлнэ.</t>
  </si>
  <si>
    <t>Ажилгүй иргэдийг малын гаралтай түүхий эд боловсруулах, хүнсний ногоо тариалахад тоног төхөөрөмжийн дэмжлэг үзүүлэн, нийтийг хамарсан ажлын хүрээнд иргэдийг түр ажлын байраар хангана</t>
  </si>
  <si>
    <t xml:space="preserve">2.3.4. Хөгжлийн бэрхшээлтэй иргэдийн хөдөлмөр эрхлэх боломж, нөхцөлийг нэмэгдүүлэхэд дэмжлэг үзүүлнэ. </t>
  </si>
  <si>
    <t xml:space="preserve">Хөгжлийн бэрхшээлтэй иргэдийг мэргэжил олгох түр сургалтанд хамруулан ажлын байртай болоход дэмжлэг үзүүлнэ.                  </t>
  </si>
  <si>
    <t>Хувиараа хөдөлмөр эрхэлдэг хөгжлийн бэрхшээлтэй иргэдийн хөдөлмөр эрхлэлтийг дэмжиж, хөдөлмөр эрхлэх орон байраар хангах, санхүүгийн дэмжлэг олгоно.</t>
  </si>
  <si>
    <t xml:space="preserve">Залуучуудыг мэргэжил сургалтын төв, мэргэшил олгох сургалтад хамруулан  мэргэжилтэй ажиллах хүчин бэлтгэх замаар хөдөлмөр эрхлэлтийг нэмэгдүүлнэ.  </t>
  </si>
  <si>
    <t>2.3.6. Аймаг, сумын хөдөлмөрийн зах зээлийн онцлогт нийцсэн хөдөлмөр эрхлэлтийн хөтөлбөр хэрэгжүүлж, ажилгүйдлийг бууруулна.</t>
  </si>
  <si>
    <t>Газар тариаланг дэмжих цогц үйл ажиллагаа хэрэгжүүлж, хөдөлмөр эрхлэлтийг нэмэгдүүлнэ.</t>
  </si>
  <si>
    <t>Үндэсний хэмжээний томоохон бүтээн байгуулалт, төслүүдэд хөдөлмөрийн насны иргэдийг оролцуулах ажлыг нэгдсэн удирдлага, зохион байгуулалттай хэрэгжүүлж, ажилгүйдлийг бууруулна.</t>
  </si>
  <si>
    <t xml:space="preserve">2.3.7. Хөдөлмөр эрхлэлтийг дэмжих сангаас дэмжлэг туслалцаа авсан иргэд болон аж ахуйн нэгж байгууллагуудын үйлдвэрлэсэн бараа бүтээгдэхүүнийг борлуулахад дэмжлэг үзүүлнэ. </t>
  </si>
  <si>
    <t>Бараа бүтээгдэхүүн борлуулах борлуулалтын төв ажиллуулна.</t>
  </si>
  <si>
    <t>Хөдөлмөрийн зах зээлийн мэдээллийн санг бүрдүүлэх,  цахимжуулах  арга хэмжээ авна.</t>
  </si>
  <si>
    <t xml:space="preserve">Шинээр ажилд орсон хүмүүст хөдөлмөрийн харилцаа, соёл, хандлагын зөв төлөвшил бий болгоход чиглэсэн ажил олгогчдын үйл ажиллагааг хэвшил болгоно.   </t>
  </si>
  <si>
    <t>Хөдөлмөр эрхлэх нийгмийн хандлага, соёлыг бий болгох соён гэгээрүүлэх үйл ажиллагааг зохион байгуулна</t>
  </si>
  <si>
    <t xml:space="preserve">2.4.1. Иргэдийг нийтийн биеийн тамираар хичээллэхэд дэмжлэг үзүүлж, хөдөлгөөний дутагдлаас сэргийлнэ. </t>
  </si>
  <si>
    <t>Нийтийг хамарсан спортын арга хэмжээг иргэдийн насны бүлэгт тохируулан зохион байгуулахад дэмжлэг үзүүлнэ.</t>
  </si>
  <si>
    <t>Хөдөлгөөний хомсдолоос сэргийлэх зорилгоор аймгийн хэмжээнд байгууллага, олон нийтийг хамарсан дасгал, хөдөлгөөнийг тогтмол зохион байгуулж хэвшүүлнэ.</t>
  </si>
  <si>
    <t>2.4.2. Тамирчдын бэлтгэл сургуулилалт хийх орчин, нөхцөлийг бүрдүүлнэ.</t>
  </si>
  <si>
    <t xml:space="preserve"> Иргэдэд үйлчлэх спортын зориулалтын стандарт талбай, барилга байгууламжийг барина.</t>
  </si>
  <si>
    <t xml:space="preserve">2.4.3. Аймгийн хэмжээнд спортыг хөгжүүлж, тамирчдын амжилтыг ахиулна. </t>
  </si>
  <si>
    <t>Өсвөр үеийн аймгийн шигшээ багийг байгуулж, дэмжлэг үзүүлнэ.</t>
  </si>
  <si>
    <t>Олон улс, улсын чанартай уралдаан тэмцээнд оролцох тамирчдын замын зардалд дэмжлэг үзүүлнэ.</t>
  </si>
  <si>
    <t>Биеийн тамир, спортыг хөгжүүлэх аймгийн дэд хөтөлбөрийн хэрэгжилтийг хангаж ажиллана.</t>
  </si>
  <si>
    <t xml:space="preserve">2.5.1. Хүүхэд, залуучуудыг хөгжүүлэх, чөлөөт цагаа зөв боловсон өнгөрүүлэх таатай орчин бүрдүүлнэ </t>
  </si>
  <si>
    <t>2.5.2. Гэр бүл, хүүхэд, залуучуудын хөгжлийг бодлогоор дэмжинэ.</t>
  </si>
  <si>
    <t xml:space="preserve">"Гэр бүлийн хөгжлийг дэмжих" аймгийн дэд хөтөлбөрийг  хэрэгжүүлнэ.  </t>
  </si>
  <si>
    <t>Хүүхэд, залуучуудын оюун санааны хөгжлийг дээшлүүлэн, соён гэгээрүүлж, эх оронч үзэл, зөв хандлагатай болгох арга хэмжээ зохион байгуулна.</t>
  </si>
  <si>
    <t>Сургууль, цэцэрлэгийн орчныг хөгжлийн бэрхшээлтэй хүүхдийн хэрэгцээнд тулгуурлан засаж сайжруулна.</t>
  </si>
  <si>
    <t xml:space="preserve">2.5.5. Гэр бүлийн хүчирхийллийн нөхцөл байдалд дүгнэлт хийж, хүчирхийллийг бууруулна. </t>
  </si>
  <si>
    <t>"Аз жаргалтай гэр бүл" аяныг аймгийн хэмжээнд өрнүүлнэ.</t>
  </si>
  <si>
    <t>Гэрч, хохирогчийг хамгаалах нэг цэгийн үйлчилгээний төвийг хариуцсан нийгмийн ажилтан, сэтгэл зүйчтэй болгоно.</t>
  </si>
  <si>
    <t>Сумдын Хүүхэд хамгааллын хамтарсан багийн  үйл ажиллагааны тайланг жил бүр аймгийн Засаг даргын зөвлөлөөр хэлэлцэн дүгнэлт хийж, зөвлөмж хүргүүлэн хэрэгжилтийг хангуулна.</t>
  </si>
  <si>
    <t>2.5.6. Төрийн бус байгууллагын үйл ажиллагааг дэмжиж, хамтран ажиллана.</t>
  </si>
  <si>
    <t>Аймгийн ахмад, хөгжлийн бэрхшээлтэй иргэд, эмэгтэйчүүд, залуучуудын чуулга уулзалт, зөвлөгөөн зохион байгуулах, "Гэр бүлийн өдөр”, “Аавуудын өдөр”, “Охидын өдөр”, “Ахмадын өдөр”-ийг  тэмдэглэхийг хэвшүүлж,  төрийн бус байгууллагуудын үйл ажиллагаанд дэмжлэг үзүүлж, хамтарч ажиллана.</t>
  </si>
  <si>
    <t>Төрийн зарим чиг үүргийг төрийн бус байгууллагаар гүйцэтгүүлэхэд дэмжлэг үзүүлнэ.</t>
  </si>
  <si>
    <t>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сургалт, сурталчилгааны ажлыг тогтмол зохион байгуулахад дэмжлэг үзүүлнэ.</t>
  </si>
  <si>
    <t>2.6.1. Түүх, уламжлал, өв соёл, зан заншил, соёл, урлагийн бүтээлийг хөгжүүлэн,  тогтвортой хөгжлийг  хангаж, сурталчилна.</t>
  </si>
  <si>
    <t>Үндэсний хэмжээнд хэрэгжиж буй хөтөлбөрүүдийг  хэрэгжүүлэхэд дэмжлэг үзүүлэн хэрэгжилтийг хангуулна</t>
  </si>
  <si>
    <t>Цахим соёлын арга хэмжээг орон нутагт зохион байгуулна.</t>
  </si>
  <si>
    <t xml:space="preserve">Угсаатны өв, соёлыг сурталчлах “Алтайн нүүдэлчдийн баяр” эвент арга хэмжээг тогтмол зохион байгуулна. </t>
  </si>
  <si>
    <t>Аймгийг сурталчлах "Баян-Өлгийн хөгжил, дэвшил" өдөрлөгийг  Улаанбаатар хотод  зохион байгуулна.</t>
  </si>
  <si>
    <t>Бүргэдийн баярт  гадаад орнуудын бүргэдчдийг оролцуулан олон улсын хэмжээнд сурталчилна.</t>
  </si>
  <si>
    <t>Аймагт уламжлал болгон бүх ард түмний урлагийн их наадам зохион байгуулна.</t>
  </si>
  <si>
    <t xml:space="preserve">2.6.2. Музейн дэглэлтийг боловсронгуй болгож, сан хөмрөгийг баяжуулан, улсын жишигт нийцүүлэн хөгжүүлэх бодлого барьж ажиллана.  </t>
  </si>
  <si>
    <t>"Цахим номын сан" нэвтрүүлнэ.</t>
  </si>
  <si>
    <t>Номын сангийн  Lib-4U цогц программыг шинэчилнэ.</t>
  </si>
  <si>
    <t xml:space="preserve">Байгууллага болгон номын сантай болно.       </t>
  </si>
  <si>
    <t>Урсгал төсвийг зориулалтын дагуу зарцуулах, сахилга бат, хяналт, хариуцлагыг  сайжруулна.</t>
  </si>
  <si>
    <t>3.1.2. Төсвийн төлөвлөлт, зарцуулалтын  ил тод байдлыг хангаж ажиллана.</t>
  </si>
  <si>
    <t>Аймаг, сумдын Иргэдийн төлөөлөгчдийн хурлаас баталсан төсвийг олон нийтийн хэвлэл, мэдээллийн  хэрэгслээр иргэдэд танилцуулна.</t>
  </si>
  <si>
    <t>Татварын үйл ажиллагааг цахим хэлбэрт  бүрэн шилжүүлнэ.</t>
  </si>
  <si>
    <t xml:space="preserve">3.1.4. Татвар төлөгчдэд хурдан шуурхай үйлчилгээ үзүүлэх таатай орчныг бүрдүүлнэ. </t>
  </si>
  <si>
    <t>Сум орон нутгийн төсвийн орлогыг нэмэгдүүлэх ажлын хүрээнд сум хариуцсан байцаагчдыг мотоциклтэй болгож, ажлын үр дүнгээр урамшуулал олгох механизмийг бүрдүүлнэ.</t>
  </si>
  <si>
    <t xml:space="preserve">3.1.5. Нийгмийн даатгалын хамрагдалтыг эдийн засгийн идэвхтэй хүн амын 45 хувьд хүргэнэ. </t>
  </si>
  <si>
    <t>Малчид, хувиараа хөдөлмөр эрхлэгчдийг нийгмийн даатгалын сайн дурын даатгалд хамруулах ажлыг жил бүр нэмэгдүүлнэ.</t>
  </si>
  <si>
    <t>Татварын албанд бүртгэлтэй, идэвхтэй үйл ажиллагаа явуулж байгаа аж ахуйн нэгж байгууллагуудыг нийгмийн даатгалд бүрэн хамруулна.</t>
  </si>
  <si>
    <t xml:space="preserve">3.1.7. Хүн ам, өрхийн мэдээллийн сангийн баяжилтыг төрийн бусад мэдээллийн сантай уялдуулан сайжруулна.  </t>
  </si>
  <si>
    <t>Хүн ам, өрхийн мэдээллийн нэгдсэн онлайн цахим санг төрийн бусад мэдээллийн сантай тулгаж, зөрүүг арилгах, шийдвэр гаргахад бүрэн ашиглах арга хэмжээ авна.</t>
  </si>
  <si>
    <t>Хүн амын ердийн хөдөлгөөний өөрчлөлтийн мэдээллийг засаг захиргааны анхан шатны нэгж багаас сар, улирал тутам онлайн нэгдсэн цахим санд оруулах ажлыг зохион байгуулж хэрэгжүүлнэ.</t>
  </si>
  <si>
    <t>Статистикийн мэдээллийн нэгдсэн сангийн /www.1212.mn/ веб сайтын ашиглалтыг сайжруулах, багийн түвшингийн үзүүлэлтийг нэмж оруулах арга хэмжээ авна.</t>
  </si>
  <si>
    <t xml:space="preserve">Аймгийн хэмжээнд уул, уурхайн чиглэлээр үйл ажиллагаа явуулж байгаа компаниудыг хуулийн хүрээнд бодлогоор дэмжиж, хяналт тавьж, хамтран ажиллана. </t>
  </si>
  <si>
    <t xml:space="preserve">3.3.1. Хүнсний аюулгүй байдлыг хангуулж, стандартыг мөрдүүлнэ. </t>
  </si>
  <si>
    <t xml:space="preserve">Улсын төсвийн хөрөнгө оруулалтаар баригдсан битүү захыг хүнсний худалдааны зориулалтаар ашиглуулах боломжийг бүрдүүлнэ. </t>
  </si>
  <si>
    <t xml:space="preserve"> Худалдаа, нийтийн хоолны  газруудад стандартыг мөрдүүлэх, хэрэглэгчдийн эрх ашгийг хамгаалах, сургалт сурталчилгааны ажлыг тогтмол зохион байгуулна.</t>
  </si>
  <si>
    <t>Сургууль, цэцэрлэгийн тогооч нарыг сургаж, хүүхдүүдийг чанартай аминдэмээр баялаг хоол хүнсээр хангана.</t>
  </si>
  <si>
    <t>Хүнсний  үйлдвэр эрхлэгчдийг бизнес хөгжүүлэх сургалт, туршлага судлах арга хэмжээнд хамруулахад дэмжлэг үзүүлнэ.</t>
  </si>
  <si>
    <t>Хүнсний аюулгүй байдлын бүртгэл мэдээллийн нэгдсэн цахим сантай болгоно.</t>
  </si>
  <si>
    <t>Дотоодын хүнсний бүтээгдэхүүний нэр төрлийг  олшруулж,  мах, сүү, төмс, хүнсний ногооны хэрэгцээг дотоодын үйлдвэрлэлээр  хангана.</t>
  </si>
  <si>
    <t xml:space="preserve">3.3.4. Бичил, жижиг, дунд үйлдвэрийн чадавхийг бэхжүүлэн, түүхий эдийн нөөцөд тулгуурлан орон нутгийн онцлогт тохирсон, эдийн засгийн өсөлтийг дэмжих үйлдвэрлэлийг хөгжүүлнэ. </t>
  </si>
  <si>
    <t>"Нэг сум-нэг брэнд" хөдөлгөөнийг өрнүүлж, аймгийн брэнд бүтээгдэхүүний төрлийг нэмэгдүүлнэ.</t>
  </si>
  <si>
    <t>Жижиг,  дунд үйлдвэр эрхлэгчдийн үйлдвэрлэсэн бүтээгдэхүүний үзэсгэлэн худалдааг жил бүр тогтмол зохион байгуулах, гадаад, дотоодод зохион байгуулагдах үзэсгэлэн худалдаанд оролцуулах боломжоор хангана.</t>
  </si>
  <si>
    <t>Бичил, жижиг, дунд үйлдвэрийг  хөгжүүлэх дэд хөтөлбөр боловсруулан хэрэгжүүлнэ.</t>
  </si>
  <si>
    <t>Орон нутгийн нөөц бололцоонд тулгуурлан түүхий эд бэлтгэн нийлүүлэх, боловсруулах иргэн, аж ахуйн нэгжүүдэд санхүүгийн дэмжлэг олгоно.</t>
  </si>
  <si>
    <t>Тариалангийн аж ахуйн нэгжүүдэд өөрийн үйлдвэрлэлийн хэмжээ, төрөлд нийцсэн техникийг бага хүүтэй, урт хугацаатай лизингээр нийлүүлэхэд дэмжлэг үзүүлнэ.</t>
  </si>
  <si>
    <t>Тариалангийн талбайг хашаажуулах, ойн зурвас байгуулах, хөрсийг салхи, усны элэгдэл, эвдрэл, мал амьтны талхигдлаас хамгаалахад төр, хувийн хэвшлийн оролцоог нэмэгдүүлнэ.</t>
  </si>
  <si>
    <t>Тариалангийн газрын төлөв байдал, хөрсний үржил шим, элэгдэл, эвдрэлийн үзүүлэлтүүдийг шинэчлэн гаргана.</t>
  </si>
  <si>
    <t>Хүнсний ногоо дэд хөтөлбөрийн хэрэгжилтийг хангана</t>
  </si>
  <si>
    <t xml:space="preserve">3.3.6. Бэлчээрийн менежментийн тогтолцоог боловсронгуй болгон ашиглалт, хамгаалалтыг сайжруулна. </t>
  </si>
  <si>
    <t>Шинээр худаг гаргах, хуучин  худгийг сэргээн засварлах ажлыг үе шаттай хэрэгжүүлнэ.</t>
  </si>
  <si>
    <t>Бэлчээрт мониторинг хийж, даацыг тодорхойлох ажлыг жил бүр зохион байгуулна.</t>
  </si>
  <si>
    <t>Нутгийн малыг шилж сонгон Керей үүлдрийн хонь, уулын бор үүлдрийн ямааны цөм сүргээс хээлтүүлэгч бойжуулан худалдана.</t>
  </si>
  <si>
    <t>Бэлчээрийн болон эрчимжсэн мал аж ахуйг зохистой хослон хөгжүүлж, цэвэр эрлийз малын тоог нэмэгдүүлнэ.</t>
  </si>
  <si>
    <t xml:space="preserve">3.3.8. Малын генетик, нөөцийг бүртгэх, төлөв байдлыг үнэлэх, хамгаалах, судлан хөгжүүлэх үйл ажиллагааны тогтолцоо, төлөвшилтийг бүрдүүлж, мал  аж ахуйн бүтээгдэхүүний үйлдвэрлэлийг нэмэгдүүлэн, үндэсний үйлдвэрт бүтээгдэхүүнээ нийлүүлсэн малчид, тариаланчдад төрөөс урамшуулал олгоно. </t>
  </si>
  <si>
    <t>Хөдөө аж ахуйн бүтээгдэхүүний үйлдвэрлэлийг нэмэгдүүлж, үндэсний үйлдвэрт бүтээгдэхүүнээ нийлүүлсэн малчдыг урамшуулалд хамруулна.</t>
  </si>
  <si>
    <t>Малын үржүүлэг, технологийн ажил, үйлчилгээний чадавхыг сайжруулж, явуулын үйлчилгээг олон улсын жишигт хүргэнэ.</t>
  </si>
  <si>
    <t>Малын тэжээлийн үйлдвэрлэлийг нэмэгдүүлэхэд санаачлага гаргасан аж ахуйн нэгж, иргэдийг зээлийн бодлогоор дэмжинэ.</t>
  </si>
  <si>
    <t>Мал амьтны гоц халдварт, халдварт, зооноз өвчнөөс урьдчилан сэргийлэх, өвчнийг хяналтад авах ажлыг үр бүтээлтэй зохион байгуулна.</t>
  </si>
  <si>
    <t>Гоц халдварт өвчнөөс тайван байх нөхцөлийг хангаж, мал аж ахуйн гаралтай бүтээгдэхүүнийг экспортод гаргах боломжийг бүрдүүлнэ.</t>
  </si>
  <si>
    <t>3.3.10. Мал сүргийг эрүүлжүүлэх, бэлчээрийн болон хашаа хорооны эрүүл ахуйг сайжруулах, ариутгал, халдваргүйтгэлийн ажлыг чанартай зохион байгуулна.</t>
  </si>
  <si>
    <t>Сумдыг мал угаах суурин болон явуулын ваннтай болгоно.</t>
  </si>
  <si>
    <t>Мал эмнэлгийн ажил үйлчилгээнд шаардлагатай багаж хэрэгсэл, тоног төхөөрөмжөөр хангана.</t>
  </si>
  <si>
    <t>Аялал жуулчлалын зарим бүсийн эрчим хүчний асуудлыг шийдвэрлэнэ.</t>
  </si>
  <si>
    <t xml:space="preserve">Аялал жуулчлалын салбарыг сурталчлах, таниулах аялалын маршрут, шторк, гарын авлага материал боловсруулж, хэвлүүлэхэд санхүүгийн дэмжлэг үзүүлнэ. </t>
  </si>
  <si>
    <t>Аймгийн төвд шинээр байгуулагдсан гэр хорооллын айл өрхүүдийг цахилгаан эрчим хүчээр  хангана.</t>
  </si>
  <si>
    <t>Зарим сумдын багуудыг цахилгаан дамжуулах агаарын шугамд холбоно.</t>
  </si>
  <si>
    <t>Аймгийн төвийг цахилгаанаар хангах аваарын дизель генератортай болгоно.</t>
  </si>
  <si>
    <t>Цахилгаан ашиглалтын шөнийн ялгавартай тоолуурыг нэвтрүүлнэ</t>
  </si>
  <si>
    <t>3.5.3. Аймгийн дулаан хангамжийн чанар хүртээмжийг  дээшлүүлж,  ард иргэдийн ая тухтай амьдрах нөхцөлийг сайжруулна.</t>
  </si>
  <si>
    <t>Айл өрхүүдэд эко бүрэн автомат халаалтын зуух тавих, сайжруулсан шахмал түлшний үйлдвэрийг барьж ашиглалтад оруулахад хувийн хэвшилд дэмжлэг үзүүлэн агаарын бохирдлыг бууруулна.</t>
  </si>
  <si>
    <t>Хот хоорондын ачаа тээврийн хэрэгслүүдийг ухаалаг системд холбоно.</t>
  </si>
  <si>
    <t xml:space="preserve">3.6.2. Улсын болон орон нутгийн чанартай зам болон хот суурин газрын авто зам, явган хүний зам, гэрэлтүүлэг зэрэг замын иж бүрдлийг үе шаттайгаар хэрэгжүүлж, байгаль орчинд ээлтэй, эрэлтэд нийцсэн тогтвортой, хүртээмжтэй, аюулгүй тээврийн үйлчилгээг хөгжүүлнэ.  </t>
  </si>
  <si>
    <t>Цагааннуур тосгоноос улсын хил хүртэлх 25.8 км  хатуу хучилттай авто замыг ашиглалтад оруулна.</t>
  </si>
  <si>
    <t xml:space="preserve"> "Нутгийн зам" хөтөлбөр хэрэгжүүлж,  зарим сумдад хатуу хучилттай авто зам тавих ажлыг эхлүүлнэ.</t>
  </si>
  <si>
    <t>Аймгийн төвийн  явган хүний замын аюулгүй байдлыг хангуулан стандарт шаардлагад нийцүүлэн бариулна.</t>
  </si>
  <si>
    <t>Аймгийн төвд стандартын шаардлага хангасан тохижилт, гэрэлтүүлэг бүхий авто зам тавина.</t>
  </si>
  <si>
    <t>Зарим сумдын төвүүдэд хатуу хучилттай авто зам тавина</t>
  </si>
  <si>
    <t>Сумдын орон нутгийн чанартай замуудыг сайжруулан засаж, стандартын шаардлага хангасан тэмдэг, тэмдэглэгээтэй болгоно.</t>
  </si>
  <si>
    <t>Өлгий сумын хаягийг шинэчлэх, Алтай, Толбо сумаас бусад сумдын гудамж, зам, талбай, үл хөдлөх, эд хөрөнгийн хаягийг "Хаягийн мэдээллийн сан"-гийн дагуу байршуулна.</t>
  </si>
  <si>
    <t>3.7.2. Газар ашиглалт, газрын мониторингийн байнгын ажиллагаатай хяналтын систем бий болгож, газрыг хамгаалах, нөхөн сэргээх тогтолцоог бүрдүүлнэ.</t>
  </si>
  <si>
    <t>Аймгийн хэмжээний газар ашиглалт, бэлчээрийн газрын мониторингийн байнгын ажиллагаатай хяналтын системийг бий болгоно.</t>
  </si>
  <si>
    <t>Эвдэрсэн газрыг нөхөн сэргээх, хяналт тавьж ажиллана.</t>
  </si>
  <si>
    <t>3.7.3. Аймгийн хэмжээний геодезийн сүлжээг шинэчлэн сайжруулж, нийт нутаг дэвсгэрийг бүх төрлийн масштабын байр зүйн зургаар бүрэн хангана.</t>
  </si>
  <si>
    <t>Цэнгэл сумын суурин газарт GNSS (GPS)-ийн байнгын ажиллагаатай суурин станц байгуулна.</t>
  </si>
  <si>
    <t>Аймгийн хэмжээнд устсан 106 ширхэг геодезийн байнгын цэг, тэмдэгтийг сэргээн засварлах ажлыг бүх сум хариуцан хэрэгжүүлнэ.</t>
  </si>
  <si>
    <t>Газрын үнэлгээний болон төлбөр, татварын системийг нэвтрүүлж, цахимаар  газрын үнийн мэдээ  цуглуулах, төлбөрийн лавлагаа, тооцоо нийлсэн актыг гарган авах ажлыг бүрдүүлнэ.</t>
  </si>
  <si>
    <t>3.7.5. Хүн амын нутагшилт, суурьшлын зохистой тогтолцоонд тулгуурлан бүсчилсэн хөгжлийн бодлого, бүс нутгийн оновчтой бүтэц, хөгжлийн ирээдүйтэй сууринг тодорхойлж, орон зайн төлөвлөлтийг хийнэ.</t>
  </si>
  <si>
    <t>Сумдын нутаг дэвсгэрийн хөгжлийн төлөвлөгөөг боловсруулна.</t>
  </si>
  <si>
    <t>Хот доторх насжилт нь дууссан нийтийн орон сууцны барилгыг буулгах, шинээр барих ажлыг аж ахуйн нэгжүүдтэй хамтарч шийдвэрлэнэ.</t>
  </si>
  <si>
    <t>Аймгийн төвийн цэвэрлэх байгууламжийг шинээр барих асуудлыг шийдвэрлүүлнэ.</t>
  </si>
  <si>
    <t>Азийн хөгжлийн банкны төслөөр Өлгий сумын 5,13-р багууд, Дэлүүн сумын төвийн гэр хорооллын дахин төлөвлөлтийг хийж эхлүүлнэ.</t>
  </si>
  <si>
    <t>3.7.8. Өлгий суманд оршин сууж буй иргэдийн цэвэр усны хангамжийг нэмэгдүүлэх ажлыг үе шаттай хэрэгжүүлнэ.</t>
  </si>
  <si>
    <t xml:space="preserve">3.7.9. Сумдын төвийг эмх цэгцтэй, алсын хараатай, төлөвлөгөөтэй хөгжүүлнэ. </t>
  </si>
  <si>
    <t>Сумдын хөгжлийн ерөнхий төлөвлөгөөг дэс дараатайгаар бүрэн боловсруулж дуусгана.</t>
  </si>
  <si>
    <t>Ундны усыг халдваргүйжүүлэх төхөөрөмжийн хүчин чадлыг нэмэгдүүлэх зорилгоор хоолны давснаас хлор гарган авах иж бүрэн төхөөрөмжтэй болгоно.</t>
  </si>
  <si>
    <t xml:space="preserve">3.8.1. Зарим сумдад олон сувагт телевиз үзэх нөхцөл бүрдүүлэн алслагдсан багуудад шилэн кабел татаж, интернет сүлжээнд холбоно. </t>
  </si>
  <si>
    <t>Зарим сумдад олон сувагт телевиз үзэх нөхцөл бүрдүүлнэ</t>
  </si>
  <si>
    <t>Сум, суурин газар болон аялал жуулчлалын бүс нутгийг шилэн кабелд холбоно</t>
  </si>
  <si>
    <t>AH-4 Баруун бүсийн босоо тэнхлэгийн зам дагуу Хашаатын даваанаас Цагааннуур боомт хүртэл үүрэн холбооны сүлжээтэй болгох арга хэмжээ авна.</t>
  </si>
  <si>
    <t>Стандарт, хэмжил зүйн эталон болон бусад тоног төхөөрөмжийг шинэчилнэ.</t>
  </si>
  <si>
    <t>4.1.1. Аймгийн стратеги хөгжлийн загварыг боловсруулж, хэрэгжүүлнэ.</t>
  </si>
  <si>
    <t>4.1.2. Засаглалын бодлого, шийдвэрийн хэрэгжилтэд тавих хяналтыг сайжруулж, иргэдэд шуурхай хүргэх, сурталчлах, хэрэгжүүлэх ажлыг зохион байгуулна.</t>
  </si>
  <si>
    <t>Хууль тогтоомж, тогтоол шийдвэр, бодлогын баримт бичгийн хэрэгжилтийг зохион байгуулах, гүйцэтгэлд нь хяналт тавьж, үр дүнг тооцно.</t>
  </si>
  <si>
    <t>Орон нутгийн хөгжлийн бодлого, үйл ажиллагаанд, иргэд, олон нийт, хувийн хэвшлийн оролцоог бүрэн хангасан, нээлттэй засаглалыг нэвтрүүлнэ.</t>
  </si>
  <si>
    <t>Аймгийн Засаг даргын Тамгын газар, аймгийн Засаг даргын эрхлэх асуудлын хүрээний агентлагуудад чанарын удирдлагын тогтолцооны олон улсын ISO стандартыг нэвтрүүлнэ.</t>
  </si>
  <si>
    <t xml:space="preserve">Худалдан  авах үйл ажиллагааны  сонгон шалгаруулалт,  тендер үнэлэх үйл ажиллагааны ил тод байдлыг хангах тоног төхөөрөмж бүхий өрөө тасалгаатай болгоно. </t>
  </si>
  <si>
    <t>Төрийн байгууллагуудын цахим хуудсыг шинэчлэх, ашиглалтыг сайжруулан мэдээллийн ил тод байдлыг хангана.</t>
  </si>
  <si>
    <t>Төрийн байгууллагад хандсан иргэдийн өргөдөл, санал, гомдлын үйл ажиллагааг цахимжуулах, шийдвэрлэлтийг хуулийн хугацаанд нь хэрэгжүүлнэ.</t>
  </si>
  <si>
    <t>Төрийн бодлого, шийдвэрийг тухай бүр хэвлэл мэдээллийн хэрэгсэл, цахим  хэлбэрээр тогтмол мэдээлж, сурталчилна</t>
  </si>
  <si>
    <t>Аймгийн Засаг даргын Тамгын газрын дэргэдэх Төрийн үйлчилгээний нэгдсэн төвийн үйл ажиллагааг идэвхжүүлнэ.</t>
  </si>
  <si>
    <t xml:space="preserve">Үндэсний цахим үйлчилгээ “E-Mongolia” программыг аймгийн хэмжээнд бүрэн нэвтрүүлж, захиргааны байгууллагаас олгодог зөвшөөрөл, тодорхойлолтыг бүрэн цахимжуулна.
</t>
  </si>
  <si>
    <t>Аймгийн хэмжээнд хүний нөөцийн суурь судалгаа хийж, судалгаанд суурилсан төрийн албан хаагчдын сургалт, хөгжлийн бодлого боловсруулж, хэрэгжүүлнэ.</t>
  </si>
  <si>
    <t>Төрийн албан хаагчдын мэдлэг чадвар, гүйцэтгэлийн түвшинг үнэлж, танхимын болон онлайн сургалтад үе шаттайгаар хамруулна.</t>
  </si>
  <si>
    <t>4.2.2. Төрийн албан хаагчийг авлига, хээл хахууль, гэмт хэрэг үйлдэхээс урьдчилан сэргийлэх арга хэмжээ авна.</t>
  </si>
  <si>
    <t xml:space="preserve">4.2.3. Чадахуйн зарчимд суурилсан төрийн албаны хүний нөөцийг бүрдүүлнэ. </t>
  </si>
  <si>
    <t>Төрийн албаны хүний нөөцийн аудитыг тогтмол хийх,  хүний нөөцийн төлөвлөлтийг бодитой хэрэгжүүлж, төрийн байгууллагад дутагдалтай байгаа боловсон хүчнийг бэлтгэх ажлыг үе шаттай зохион байгуулна.</t>
  </si>
  <si>
    <t>Төрийн албаны ерөнхий болон тусгай шалгалт, төрийн үйлчилгээний байгууллагын төсвийн шууд захирагчийн сонгон шалгаруулалтыг хууль журмын хүрээнд ил тод нээлттэй, иргэдийн хяналттай зохион байгуулж, чадахуйн зарчмын хүрээнд томилгоо хийнэ.</t>
  </si>
  <si>
    <t>Төрийн албаны ерөнхий болон тусгай шалгалт зохион байгуулах танхим байгуулж, техник тоног төхөөрөмжөөр хангана.</t>
  </si>
  <si>
    <t>4.2.4. Төрийн албан хаагчдын ажиллах орчин, нийгмийн баталгааг хангана.</t>
  </si>
  <si>
    <t>Тангараг өргүүлэх, зэрэг дэв шинээр олгуулах, зэрэг дэвийг ахиулах болон бусад нэмэгдэл олгох ажлыг холбогдох журмын дагуу зохион байгуулна.</t>
  </si>
  <si>
    <t>4.2.5. Төрийн албаны хүний нөөцийн удирдлагын мэдээллийн санг баяжуулна.</t>
  </si>
  <si>
    <t>Төрийн албаны хүний нөөцийн удирдлагын мэдээллийн санг цалингийн нэгдсэн системтэй холбож, орон тоо, цалин хөлсний зардлын төлөвлөлт, хэрэгжилт, хяналтыг сайжруулна.</t>
  </si>
  <si>
    <t>4.2.6. Бүх нийтэд хүний эрх, жендэрийн боловсрол олгох, жендэрийн тэгш байдлыг хангах бодлого баримтална.</t>
  </si>
  <si>
    <t>Шийдвэр гаргах түвшинд жендэрийн тэгш байдал, эмэгтэйчүүдийн оролцоог нэмэгдүүлэх,  төрийн болон төрийн бус байгууллагуудтай хамтарч сургалт, зөвлөгөөн зохион байгуулж олон нийтийн ойлголт, хандлагыг өөрчлөх нөлөөллийн ажлыг хийнэ.</t>
  </si>
  <si>
    <t>4.2.7. Төрийн байгууллагуудын ажлын үр дүнг дээшлүүлнэ.</t>
  </si>
  <si>
    <t xml:space="preserve">Төрийн захиргааны байгууллагуудыг хяналт-шинжилгээ, үнэлгээний ажлын арга зүйгээр хангаж ажиллана.  </t>
  </si>
  <si>
    <t>Хяналт-шинжилгээ, үнэлгээнд сум, агентлагуудыг бүрэн хамруулж,  ажлын цар хүрээ, үр өгөөжийг нэмэгдүүлэн дотоод аудитын үйл ажиллагааг эрчимжүүлнэ.</t>
  </si>
  <si>
    <t>Гадаадын өндөр хөгжилтэй орнуудад чадварлаг боловсон хүчин бэлтгэх боломжийг нэмэгдүүлнэ.</t>
  </si>
  <si>
    <t>4.3.1. Хууль, эрх зүйн сургалт, мэдээллийн ажлын үр нөлөө хүртээмжийн чанарыг сайжруулна.</t>
  </si>
  <si>
    <t>Эрх зүйн сургалт, сурталчилгааг орон нутгийн захиргааны байгууллагуудтай хамтран хэрэгжүүлэхэд дэмжлэг үзүүлнэ.</t>
  </si>
  <si>
    <t>Тоног төхөөрөмж, техник хэрэгслээр хангана.</t>
  </si>
  <si>
    <t xml:space="preserve">4.3.3. Гэмт хэрэг, зөрчлөөс урьдчилан сэргийлэх, илрүүлэх, таслан зогсоох арга хэмжээг авч, гэмт хэрэг, зөрчлийн гаралтыг бууруулж, нийтийн хэв журам, аюулгүй байдлыг хангана.  </t>
  </si>
  <si>
    <t>Хүүхдийг аливаа гэмт хэрэгт өртөх, үйлдэхээс урьдчилан сэргийлэх ажлыг тогтмол зохион байгуулахад дэмжлэг үзүүлнэ.</t>
  </si>
  <si>
    <t>Малын хулгайн гэмт хэрэгтэй тэмцэх ажлыг эрчимжүүлнэ</t>
  </si>
  <si>
    <t>"Архидалтгүй Баян-Өлгий" хөтөлбөрийг батлуулах, аймгийн хэмжээнд согтуугаар үйлдэгдэж буй гэмт хэрэг, зөрчлийг бууруулах, архины хэрэглээг багасгах, хорт зуршлыг арилгах  арга хэмжээ авна.</t>
  </si>
  <si>
    <t>4.3.4. Хууль, хяналтын байгууллагын үйл ажиллагаанд дэмжлэг үзүүлж, алба хаагчдын ажиллах орчин, нийгмийн баталгааг хангана.</t>
  </si>
  <si>
    <t>Цагдаагийн газар болон сум, тосгон дахь хэсгийн төлөөлөгч, цагдаа нарыг унаагаар хангана.</t>
  </si>
  <si>
    <t xml:space="preserve"> Шүүхийн шийдвэр гүйцэтгэх газрыг камержуулахад дэмжлэг үзүүлнэ.</t>
  </si>
  <si>
    <t>Шүүхийн шинжилгээний албыг орчин үеийн тоног төхөөрөмжөөр хангана.</t>
  </si>
  <si>
    <t>4.3.5. Нутаг дэвсгэрийн хэмжээнд гарсан аюулт үзэгдэл, ослын үед гамшгаас хамгаалах үйлчилгээг иргэдэд цаг алдалгүй шуурхай хүргэх, болзошгүй аюул, ослоос урьдчилан сэргийлэх, авран хамгаалах боломжийг  бүрдүүлнэ.</t>
  </si>
  <si>
    <t>Гамшгаас хамгаалах алба, мэргэжлийн ангиудын бэлтгэл, бэлэн байдлыг дээшлүүлж, техник хэрэгслийн чадавхыг нэмэгдүүлнэ.</t>
  </si>
  <si>
    <t>Хилийн ангиудыг шаардлагатай тоног төхөөрөмжөөр хангана.</t>
  </si>
  <si>
    <t xml:space="preserve">Аймгийн батлан хамгаалах газар, сумдын батлан хамгаалах товчоог дэлгэхэд шаардагдах материаллаг баазыг бэхжүүлж, бүх төрлийн сургалтыг зохион байгуулахад дэмжлэг үзүүлнэ. </t>
  </si>
  <si>
    <t>Ерөнхий боловсролын сургуулийн сурагчдын дунд Цэрэг-спортын “Дөл” цогцолбор тэмцээнийг зохион байгуулж, соён гэгээрүүлэх ажлыг хэрэгжүүлнэ.</t>
  </si>
  <si>
    <t xml:space="preserve">4.3.9. Орон нутгийн хамгаалалтын төлөвлөлт, түүний хэрэгжилтийг хангах, болзошгүй аюулын үед харилцан ажиллах бэлтгэлийг хангана. </t>
  </si>
  <si>
    <t xml:space="preserve">Орон нутгийн хамгаалалтын томилгоот нэгжийн сургалтыг зохион байгуулна. </t>
  </si>
  <si>
    <t xml:space="preserve">4.3.10. Цэргийн насны залуучуудын эрүүл мэндийг эрүүлжүүлэх талаар удирдлага зохион байгуулалтын арга хэмжээ авч хэрэгжүүлэн иргэн цэргийн харилцааг бэхжүүлнэ.  </t>
  </si>
  <si>
    <t>Цэргийн насны залуусыг эрүүлжүүлэхэд чиглэсэн арга хэмжээг холбогдох байгууллагатай хамтран зохион байгуулж, үр дүнг тооцно.</t>
  </si>
  <si>
    <t>Хугацаат цэргийн алба хааж буй дайчдын цэргийн албаны үйл ажиллагаатай танилцаж, тэдний ар гэрт дэмжлэг, туслалцаа үзүүлнэ.</t>
  </si>
  <si>
    <t>4.3.11. Батлан хамгаалах хууль тогтоомжийн биелэлтийг орон нутагт хангаж, Цэргийн анги /салбар/-ын үйл ажиллагаанд дэмжлэг үзүүлж, олон талт үүрэг гүйцэтгэх чадавхыг дээшлүүлнэ.</t>
  </si>
  <si>
    <t>Зэвсэгт хүчний ангиудыг тоног төхөөрөмж, техник хэрэгслээр хангана.</t>
  </si>
  <si>
    <t>Зэвсэгт хүчний ангиудын 150 хүүхдийн цэцэрлэгийн барилга барих газрын асуудлыг шийдвэрлэнэ.</t>
  </si>
  <si>
    <t>5.1.1. Орчны бохирдол, хөрс хамгаалах, газрын доройтлыг бууруулах бодлого хэрэгжүүлнэ.</t>
  </si>
  <si>
    <t>Аймаг болон сумын төвүүдийн бүх байгууллага, ААН-ийг стандартын шаардлага хангасан нэг загварын ангилан ялгах хогийн савтай болгох арга хэмжээ авна.</t>
  </si>
  <si>
    <t>Ахуйн хог хаягдлыг дахин боловсруулах үйлдвэр байгуулж, ашиглалтад оруулна.</t>
  </si>
  <si>
    <t>Айл, өрхийг стандартын шаардлага хангасан сайжруулсан түлшээр хангах, сайжруулсан түлшийг түгээх, тээвэрлэх, борлуулах үйл ажиллагааг зохион байгуулж ажиллана.</t>
  </si>
  <si>
    <t>Нийтийн эзэмшлийн гудамж талбайн ногоон байгууламж, цэцэрлэгжүүлэлтийн хэмжээг нэмэгдүүлж, арчлалт, хамгаалалтын менежментийн ажлыг сайжруулна.</t>
  </si>
  <si>
    <t>Аймгийн төвийн айл өрхүүдийг хашаандаа мод тарих, ногоон байгууламж байгуулах санал санаачлагыг дэмжиж ажиллана.</t>
  </si>
  <si>
    <t>5.1.4. Байгалийн унаган төрхөө хадгалсан газар нутгийг орон нутгийн тусгай хамгаалалтад авна.</t>
  </si>
  <si>
    <t>Тусгай хамгаалалттай газар нутгийн сүлжээг өргөтгөж, холбогдох мэдээллийн санд бүртгүүлэн баталгаажуулж, хамгаалалтыг сайжруулна.</t>
  </si>
  <si>
    <t>Усны тухай хуулийн дагуу 2022 онд аймгийн хэмжээний гадаргын усны тооллого хийнэ.</t>
  </si>
  <si>
    <t xml:space="preserve">5.1.5. Ойн нөөц, биологийн төрөл зүйлийг хамгаалах, нөхөн сэргээх, ногоон байгууламжийн хэмжээг нэмэгдүүлэх арга хэмжээ авна.. </t>
  </si>
  <si>
    <t>Аймгийн ойн менежментийн төлөвлөгөөг батлуулна.</t>
  </si>
  <si>
    <t xml:space="preserve">Аймгийн хэмжээний ан, агнуурын менежментийн төлөвлөгөөг батлуулна. </t>
  </si>
  <si>
    <t xml:space="preserve">5.1.6. Байгаль орчин, хүний эрүүл мэндэд сөрөг нөлөөтэй үйлдвэрлэл, үйлчилгээ болон байгалийн нөөцийн хууль бус ашиглалтад тавих хяналтыг сайжруулна. </t>
  </si>
  <si>
    <t>Байгалийн нөөцийн хууль бус ашиглалтад тавих хяналтыг хууль хяналтын байгууллага, хамтрагч талуудын оролцоотойгоор хэрэгжүүлнэ.</t>
  </si>
  <si>
    <t>Хавар, намрын хуурайшилт ихтэй үед ой, хээрийн түймэр гарахаас урьдчилан сэргийлэх сурталчилгааг мэдээллийн бүхий л хэрэгслээр ард иргэдэд хүргэнэ.</t>
  </si>
  <si>
    <t>ЗУРГАА. СУМ, ОРОН НУТГИЙН ХӨГЖЛИЙН БОДЛОГО</t>
  </si>
  <si>
    <t>Аймгийн төвд усан бассейн барих ажлыг судлан хэрэгжүүлнэ.</t>
  </si>
  <si>
    <t>Унадаг дугуй, гүйлтийн, явган хүний зам барьж байгуулна.</t>
  </si>
  <si>
    <t>6.2.1. Төрийн захиргааны байгууллагуудыг зориулалтын байртай болгож, ажиллах орчин, нөхцөлийг сайжруулна</t>
  </si>
  <si>
    <t>Аймгийн Нутгийн удирдлагын ордны зураг төсвийг хийлгэж, барилгын ажлыг эхлүүлнэ.</t>
  </si>
  <si>
    <t>Зарим сумдын Засаг даргын Тамгын газрын барилгыг шинээр барина.</t>
  </si>
  <si>
    <t>Төвлөрсөн халаалтад холбогдсон сумдыг автомашины дулаан гаражтай болгож, байнгын бэлэн байдлыг хангана.</t>
  </si>
  <si>
    <t xml:space="preserve"> Сум тус бүрийг хог хаягдлын нэгдсэн отвалтай болгож, хогны менежментийг сайжруулна.</t>
  </si>
  <si>
    <t xml:space="preserve">6.2.2. Эрүүл мэндийн байгууллагуудын барилга байгууламж, дэд бүтцийг сайжруулан стандарт, чанарын шаардлага хангасан тэгш хүртээмжтэй, чанартай үйлчилгээг үзүүлэх орчин бүрдүүлнэ.  </t>
  </si>
  <si>
    <t>Аймгийн нэгдсэн эмнэлгийн шинэ барилгыг ашиглалтад оруулж, олон улсын стандарт шаардлага хангасан оношлогооны аппарат, тоног төхөөрөмжтэй болгож, иргэд орон нутагтаа эрүүл мэндийн үйлчилгээ бүрэн авах нөхцөлийг бүрдүүлнэ.</t>
  </si>
  <si>
    <t>6.2.3. Боловсролын байгууллагуудын барилга байгууламж, дэд бүтцийг сайжруулан стандарт, чанарын шаардлага хангасан барилга барих, засварлах, шаардлагатай сургалтын тоног төхөөрөмжөөр хангана.</t>
  </si>
  <si>
    <t>Шаардлагатай тавилга, эд хогшил, тоног төхөөрөмжөөр үе шаттайгаар хангаж, тоглоомын талбайтай болгох асуудлыг шийдвэрлэнэ.</t>
  </si>
  <si>
    <t xml:space="preserve">6.2.4. Соёлын байгууллагуудын барилга байгууламж, дэд бүтцийг сайжруулан стандарт, чанарын шаардлага хангасан тэгш хүртээмжтэй, чанартай үйлчилгээ үзүүлэх орчин бүрдүүлнэ.  </t>
  </si>
  <si>
    <t>Соёлын байгууллагуудыг хөгжмийн зэмсэг, уран бүтээлчдийн хувцас, шаардлагатай тавилга, эд хогшил, тоног төхөөрөмжөөр үе шаттайгаар хангана.</t>
  </si>
  <si>
    <t>Орон нутгийн олон нийтийн радио телевизийн албыг тоног төхөөрөмжөөр хангана.</t>
  </si>
  <si>
    <t xml:space="preserve">"Сургуулийн хөгжил, шинэчлэл"  дэд хөтөлбөр боловсруулан хэрэгжүүлнэ. </t>
  </si>
  <si>
    <t>Иргэд, аж ахуйн нэгжүүдтэй гэрээ байгуулан ашиглаж эхэлнэ.</t>
  </si>
  <si>
    <t>3.3.3. Аймгийн хүнс, хөдөө аж ахуйн стратеги, хөгжлийн загварыг шинээр бий болгоно.</t>
  </si>
  <si>
    <t>Аймгийн хүнс, хөдөө аж ахуйн стратеги хөгжлийн загварыг боловсруулж, ерөнхий төлөвлөлт,  удирдлагын  шийдвэр гаргалтыг дэмжих хэрэгсэл болгон ашиглана.</t>
  </si>
  <si>
    <t>ОНТөсөв</t>
  </si>
  <si>
    <t>Бэлчээрийн ургамалд хөнөөл учруулж буй царцаатай химийн аргаар тэмцэх арга хэмжээ авна.</t>
  </si>
  <si>
    <t>Хөрөнгө оруулалт хийгдэхгүй байгаа.</t>
  </si>
  <si>
    <t>Үйлчилгээний чанар сайжирсан байна.</t>
  </si>
  <si>
    <t>Хөнгөлөлттэй зээлээр усалгааны тоног төхөөрөмж нийлүүлсэн.</t>
  </si>
  <si>
    <t>суурин, явуулын ваннгүй</t>
  </si>
  <si>
    <t>“Англи хэлтэй Өлгийчүүд” хөтөлбөр хэрэгжүүлж, залуучуудад хэлний мэдлэгээр дамжуулан бие даан хөгжих боломжийг бүрдүүлнэ.</t>
  </si>
  <si>
    <t>Сумдын цэцэрлэг, сургууль, дотуур байрыг орчин үеийн ариун цэврийн байгууламжтай болгож, бохирын автомашинаар хангана.</t>
  </si>
  <si>
    <t>Эрүүл мэндийн байгууллагуудыг зайлшгүй шаардлагатай тоног төхөөрөмжөөр хангана.</t>
  </si>
  <si>
    <t>Өлгий сумын багуудад цэвэр усны шугам шинээр татаж, иргэдийн цэвэр усны хангамжийг нэмэгдүүлэх ажлыг үе шаттай хэрэгжүүлнэ.</t>
  </si>
  <si>
    <t>3.7.6. Өлгий сумыг тогтвортой хөгжүүлж, иргэдийн аюулгүй байдлыг хангах орчныг бүрдүүлнэ.</t>
  </si>
  <si>
    <t>Өлгий сумыг үерээс хамгаалах даланг барих ажлыг үргэлжлүүлнэ.</t>
  </si>
  <si>
    <t xml:space="preserve">Өлгий сумын төв хэсгийн хэсэгчилсэн Ерөнхий төлөвлөгөөг хийлгэнэ.   </t>
  </si>
  <si>
    <t>Өлгий сумын агаарын чанарыг сайжруулах бүсийг тогтоож, түүнд мөрдөх журмыг баталж, хэрэгжүүлнэ.</t>
  </si>
  <si>
    <t>5.1.3. Өлгий сумын ногоон байгууламжийг сайжруулах оновчтой менежментийг хэрэгжүүлнэ.</t>
  </si>
  <si>
    <t>6.1.2. Хог хаягдлыг цуглуулж, тээвэрлэх, төвлөрсөн цэгт булах, хог хаягдлын хэмжээг бууруулж, хөрсний бохирдлыг бууруулах, Өлгий сумын гэрэлтүүлэг, камержуулалт зэрэг дэд бүтцийн тохижилтын ажлыг сайжруулна.</t>
  </si>
  <si>
    <t>6.1.3. Өлгий хотын стандарт, норм, дүрмийг боловсруулж, мөрдүүлэх ажлыг судлан хэрэгжүүлнэ.</t>
  </si>
  <si>
    <t>Өлгий сумыг тойрон гарах олон улсын чанартай 19 км зам, Ховд голд хүнд даацын авто тээврийн  201 м төмөр бетон гүүрийг барьж ашиглалтад оруулна.</t>
  </si>
  <si>
    <t>Эко аялал жуулчлалын орчныг бүрдүүлэх, аялал жуулчлалын нэр бүхий газруудад отоглох, хоноглох цэг байгуулж, хяналтыг сайжруулна.</t>
  </si>
  <si>
    <t>Ерөнхий боловсролын сургуулиудын сурагчдыг шүүлтүүртэй цэвэр усаар үе шаттайгаар хангана.</t>
  </si>
  <si>
    <t xml:space="preserve">Хос хэлний сургалттай сургуулиудын 2-5 дугаар ангийн монгол хэлний хичээлийн сурах бичиг, сурагчийн дасгал ажлын ном, гарын авлага, толь бичиг цогцоор нь зохиож, хэвлүүлнэ. </t>
  </si>
  <si>
    <t xml:space="preserve"> Хос хэл дээр сургалт явуулдаг сургуулиудын бага болон суурь боловсролын сургалтын хөтөлбөр, суралцахуйн удирдамжийг шинэчилж, агуулгын хүрээнд үнэлгээний аргачлал, стандарт боловсруулах ажлыг БСШУ-ны яамтай хамтарч шийдвэрлэнэ.  </t>
  </si>
  <si>
    <t>3.2.2. Уул уурхайн хайгуул, олборлолтод өртөж, эвдрэлд орсон газар нутгийг нөхөн сэргээх арга хэмжээ авна.</t>
  </si>
  <si>
    <t>Уул уурхайн олборлолтын улмаас эвдэрсэн талбайн нөхөн сэргээлтийн ажлыг бүрэн хийлгэнэ.</t>
  </si>
  <si>
    <t>3.3.2. Гол нэрийн хүнсний бүтээгдэхүүний хэрэгцээг орон нутгийн үйлдвэрлэлээр хангаж, халал махны экспортын хэмжээг нэмэгдүүлнэ.</t>
  </si>
  <si>
    <t>Аймгийг аялал жуулчлалын бүс болгох боломжийг бүрдүүлнэ.</t>
  </si>
  <si>
    <t xml:space="preserve">Залуучуудын хөдөлмөр эрхлэлтийг дэмжих гар урлалын үзэсгэлэн худалдааг зохион байгуулна. </t>
  </si>
  <si>
    <t>3.1.6. Дотоодын нийт бүтээгдэхүүний тооцоог үндэсний тооцооны системийн аргачлалаар тооцон боловсронгуй болгож, жилийн дундаж өсөлтийг улс, аймгуудын дундаж түвшинд хүргэнэ.</t>
  </si>
  <si>
    <t>Сумдын багийн эмч нарын ажиллах орчин, нөхцөлийг сайжруулж, шаардлагатай эмнэлгийн хэрэгслээр  хангана.</t>
  </si>
  <si>
    <t>3.5.2. Сумдын дотоод 0.4 кВ-ын цахилгаан дамжуулах агаарын шугамыг бүрэн шинэчлэх,  ухаалаг тоолуурын систем нэвтрүүлнэ.</t>
  </si>
  <si>
    <t>Аймгийн хэмжээний төв, суурин газруудын камержуулалтын тоог нэмэгдүүлж, хяналтын нэгдсэн системд холбоно.</t>
  </si>
  <si>
    <t xml:space="preserve">4.3.8. Бүх шатны цэргийн бэлтгэл сургалтыг зохион байгуулах байр, материаллаг баазыг бэхжүүлж, батлан хамгаалах бодлого, Зэвсэгт хүчний үйл ажиллагааг сурталчлах замаар хүүхэд, залуучуудад эх оронч үзлийг төлөвшүүлнэ. </t>
  </si>
  <si>
    <t>2.1.1. Сургуулийн өмнөх боловсролын хамрагдалтыг нэмэгдүүлж, удирдлагын арга барил, үйлчилгээний чанарыг сайжруулан, хүүхдийн авьяасыг илрүүлэн хөгжүүлнэ.</t>
  </si>
  <si>
    <t>2.2.2. Эрүүл мэндийн тусламж, үйлчилгээний хариу арга хэмжээний бэлэн байдлыг хангана</t>
  </si>
  <si>
    <t>Аймгийн дотоодын нийт бүтээгдэхүүний тооцоог үндэсний тооцооны системийн аргачлалын дагуу эдийн засгийн бүхий л салбар болон албан бус салбарын тооцооны хамрах хүрээг нэмэгдүүлэх, тооцох арга хэмжээ авч хэрэгжүүлнэ.</t>
  </si>
  <si>
    <t>3.2.1. Уул уурхайн салбарын үйл ажиллагаанаас байгаль орчинд үзүүлэх сөрөг нөлөөллийг бууруулна.</t>
  </si>
  <si>
    <t xml:space="preserve">Түгээмэл тархацтай ашигт малтмал олборлогч аж ахуйн нэгжүүдийг хуулийн хүрээнд бодлогоор дэмжиж, хяналт тавина. </t>
  </si>
  <si>
    <t>Системийн динамик загвар дээр тулгуурлан аймгийн стратеги хөгжлийн загварыг боловсруулж, ерөнхий төлөвлөлт, удирдлагын шийдвэр гаргалтыг дэмжих хэрэгсэл болгон ашиглана.</t>
  </si>
  <si>
    <t>4.1.3. Иргэдэд төрийн үйлчилгээг ил тод, шуурхай хүргэнэ.</t>
  </si>
  <si>
    <t>Гадаадын иргэн, харъяатын газрын аймаг дах хэлтсийн Цагааннуурын боомтод үүрэг гүйцэтгэх албан хаагчдыг амьдрах байртай болгоно</t>
  </si>
  <si>
    <t>Сургалт, сурталчилгаа, хяналт шалгалт зохион байгуулах, мэдээллийн аюулгүй байдлыг хангахад шаардлагатай тоног төхөөрөмжөөр хангах</t>
  </si>
  <si>
    <t>4.3.7. Монгол Улсын Үндэсний аюулгүй байдлын үзэл баримтлалын зорилтуудын хэрэгжилтийг зохион байгуулж, биелэлтийг хангуулна.</t>
  </si>
  <si>
    <t>Усны нөөцийг бохирдох, хомсдохоос сэргийлж, усны сан бүхий газрыг  хамгаалтад авна.</t>
  </si>
  <si>
    <t xml:space="preserve">3.4.1. Аймгийн нутаг дэвсгэрт аялал жуулчлалыг хөгжүүлэх бодлого боловсруулан хэрэгжүүлнэ. </t>
  </si>
  <si>
    <t>3.4.2. Аялал жуулчлалын газрын дэд бүтцийг шийдвэрлэн жуулчдын аялах таатай нөхцөлийг бүрдүүлнэ.</t>
  </si>
  <si>
    <t xml:space="preserve">Аялал жуулчлалын бүс нутгийг аялагчдад таниулах тэмдэг, тэмдэглэгээг тавина. 
</t>
  </si>
  <si>
    <t>Өлгий сумд хог хаягдлын төвлөрсөн цэг байгуулах, дэд бүтцийн тохижилтын ажлыг шат дараатай хэрэгжүүлнэ.</t>
  </si>
  <si>
    <t xml:space="preserve">Хот тохижилтын албыг тусгай статустай болгох асуудлыг судлан шийдвэрлүүлнэ. </t>
  </si>
  <si>
    <t xml:space="preserve">Гадаад, дотоодод хийгдэх олон улсын ачааны тээврийн үйлчилгээг нэвтрүүлж, орон нутгийн аж ахуйн нэгжээр гүйцэтгүүлнэ. </t>
  </si>
  <si>
    <t>Өвлийн болон адал явдалт аялал жуулчлалыг хөгжүүлэхийг бодлогоор дэмжинэ.</t>
  </si>
  <si>
    <t xml:space="preserve">3.6.3. Аймгийн Нисэх онгоцны буудлыг Олон улсын нисэх буудлын жишигт хүргэх боломж, нөхцөлийг бүрдүүлнэ. </t>
  </si>
  <si>
    <t>3.7.1. Хаягжилтын нэгдсэн системийг бий болгоно.</t>
  </si>
  <si>
    <t>Онгоцны буудлын орчимд “Шинэ Өлгий“ хорооллын хэсэгчилсэн ерөнхий төлөвлөгөөг  боловсруулна.</t>
  </si>
  <si>
    <t>Гадаад улс болон хөрш орнууд болох ОХУ, БНХАУ-ын хил залгаа хот, мужуудтай уламжлалт харилцааг сайжруулан нийгэм-эдийн засаг, худалдаа,  соёл, аялал жуулчлалыг өргөжүүлнэ.</t>
  </si>
  <si>
    <t>5.1.2. Өлгий сумын агаарын бохирдлыг бууруулж, агаарын чанарын хяналтыг сайжруулж “Утаагүй Өлгий” болох бодлого хэрэгжүүлнэ.</t>
  </si>
  <si>
    <t>6.1.4. Иргэдэд үйлчлэх спортын зориулалтын талбайн хүртээмжийг нэмэгдүүлнэ.</t>
  </si>
  <si>
    <t xml:space="preserve">Сумдын ерөнхий боловсролын сургуулийн дотуур байрыг эрүүл ахуйн шаардлагад нийцсэн халуун ус, ариун цэврийн өрөөгөөр хангах асуудлыг шат дараалан шийдвэрлэнэ.
</t>
  </si>
  <si>
    <t>2.2.6. Эм, эмнэлгийн хэрэгслийн чанар, аюулгүй байдлыг хангаж, хүртээмжийг нэмэгдүүлнэ.</t>
  </si>
  <si>
    <t>Үндэсний хөтөлбөрийн хэрэгжилт 5 хувь</t>
  </si>
  <si>
    <t>Үндэсний хөтөлбөрийн хэрэгжилт 30 хувь</t>
  </si>
  <si>
    <t>Улсын төсөв ОНТ, төсөл хөтөлбөр</t>
  </si>
  <si>
    <t>Аймгийн НЭ-т байгаа</t>
  </si>
  <si>
    <t>Бүрэн хангагдаагүй</t>
  </si>
  <si>
    <t xml:space="preserve"> Алтай, Улаанхус сумын эрүүл мэндийн төвд хэрэгжиж байгаа</t>
  </si>
  <si>
    <t>Ажлын гүйцэтгэлээр</t>
  </si>
  <si>
    <t>Улсын төсөв, ОНТ</t>
  </si>
  <si>
    <t>ОНТөсөв, төсөл, хөтөлбөр</t>
  </si>
  <si>
    <t xml:space="preserve">Сум, баг, өрхийн түвшинд сургалт зохион байгуулсан байна. </t>
  </si>
  <si>
    <t>30</t>
  </si>
  <si>
    <t>Хийгдээгүй</t>
  </si>
  <si>
    <t>Амьжиргааны түвшин дээшилсэн байна</t>
  </si>
  <si>
    <t xml:space="preserve">дутуу барилга </t>
  </si>
  <si>
    <t>ХЭДС</t>
  </si>
  <si>
    <t xml:space="preserve">2021-2024 
</t>
  </si>
  <si>
    <t>20,0</t>
  </si>
  <si>
    <t>Залуучуудын хөдөлмөр эрхлэлт нэмэгдэж ажлын байр бий болсон байна.</t>
  </si>
  <si>
    <t>Залуучуудын хөдөлмөр эрхлэлт нэмэгдсэн байна.</t>
  </si>
  <si>
    <t>Бараа бүтээгдэхүүний борлуулалт нэмэгдсэн байна.</t>
  </si>
  <si>
    <t>ХАБЭА тухай хууль тогтоомжийн хэрэгжилт хангагдсан байна.</t>
  </si>
  <si>
    <t xml:space="preserve">Газрын асуудлыг шийдвэрлэсэн байна. </t>
  </si>
  <si>
    <t>Ашиглалтад орсон үйлдвэр байхгүй.</t>
  </si>
  <si>
    <t>2.2 га талбайд нөхөн сэргээлт хийсэн.</t>
  </si>
  <si>
    <t>ХШҮ жил бүр хийгддэг</t>
  </si>
  <si>
    <t>Улс, ОНТ, төсөл хөтөлбөр</t>
  </si>
  <si>
    <t>Журам батлагдсан байна.</t>
  </si>
  <si>
    <t>77 га</t>
  </si>
  <si>
    <t>9.5 хувь</t>
  </si>
  <si>
    <t>Ойн менежментийн ерөнхий төлөвлөгөөний хугацаа дууссан.</t>
  </si>
  <si>
    <t>Сургалтад хамрагдсан байна</t>
  </si>
  <si>
    <t>Аймгийн агнуур зохион байгуулалтын ерөнхий төлөвлөгөөний хугацаа дууссан.</t>
  </si>
  <si>
    <t>Хууль бус ашиглалт 40 хувиар буурсан байна.</t>
  </si>
  <si>
    <t>Хууль бус ашиглалт 50 хувиар буурсан байна.</t>
  </si>
  <si>
    <t xml:space="preserve">СДОАнги, БОАЖГ, сумдын ЗДТГ, </t>
  </si>
  <si>
    <t>7 төрлийн тоног төхөөрөмж, эд хогшилтой.</t>
  </si>
  <si>
    <t>Нөхөрлөлүүдийн үйл ажиллагаа сайжирсан байна.</t>
  </si>
  <si>
    <t xml:space="preserve">20 хувь </t>
  </si>
  <si>
    <t>Телекамержуулалтаар бүрэн хангагдсан байна.   100 хувь</t>
  </si>
  <si>
    <t xml:space="preserve">Хөтөлбөр боловсруулж, батлагдсан байна.   </t>
  </si>
  <si>
    <t xml:space="preserve">Хэрэгжиж байгаа төсөл, хөтөлбөр-3 </t>
  </si>
  <si>
    <t>Улс, орон нутгийн төсөв</t>
  </si>
  <si>
    <t>Олимпиадын тоо-6</t>
  </si>
  <si>
    <t>11 сургууль "Үдийн хоол", 33 сургууль "Үдийн цай"</t>
  </si>
  <si>
    <t>1500 цахим хичээлтэй</t>
  </si>
  <si>
    <t>2000 цахим хичээл</t>
  </si>
  <si>
    <t>"Хүүхдийн эрх хөгжил -2" төсөл 5 жил хэрэгжсэн</t>
  </si>
  <si>
    <t>Хөтөлбөрийн хэрэгжилт 10 хувь</t>
  </si>
  <si>
    <t xml:space="preserve">Хөтөлбөрийн хэрэгжилт 25 хувь </t>
  </si>
  <si>
    <t xml:space="preserve">2021-2024 </t>
  </si>
  <si>
    <t>2023-2024</t>
  </si>
  <si>
    <t>2018 онд тооллого хийгдсэн</t>
  </si>
  <si>
    <t>5%</t>
  </si>
  <si>
    <t>Иргэдийн биеийн тамираар хичээллэх нөхцөл бүрдсэн байна.</t>
  </si>
  <si>
    <t>Бүх сум, байгууллагуудад хэрэгжсэн байна.</t>
  </si>
  <si>
    <t>Төсвийн зарцуулалтын ил тод байдал хангагдсан байна.</t>
  </si>
  <si>
    <t>Газар тариалан эрхэлж иргэд ажлын байртай болсон байна.</t>
  </si>
  <si>
    <t>Цагдаагийн байгууллагын орчныг сайжруулан багаж хэрэгслээр хангана. /хурд хэмжигч, бэлэн бус торгуулийн төхөөрөмж, энгэрийн камер/</t>
  </si>
  <si>
    <t>Авто тээврийн төв болон аймгийн төвийн зарим шаардлагатай газруудад стандартын шаардлага хангасан нийтийн бие засах газар байгуулна.</t>
  </si>
  <si>
    <t>Боловсролын байгууллагын багш, ажилчдын үйл ажиллагаанд мониторинг хийж, багш нарын ажлыг дүгнэх, урамшуулах арга замыг боловсронгуй болгоно.</t>
  </si>
  <si>
    <t>Санхүүжилт шийдвэрлэсэн байна</t>
  </si>
  <si>
    <t>Төр засгийн шийдвэрийн хэрэгжилтийг хангуулсан байна.</t>
  </si>
  <si>
    <t>Бэлэн байдлыг хангаж, нөөц бүрдүүлсэн байна.</t>
  </si>
  <si>
    <t>Томуу, томуу төст өвчнөөс урьдчилан сэргийлэх арга хэмжээ авагдсан байна.</t>
  </si>
  <si>
    <t>PCR шинжилгээний аппараттай болсон байна.</t>
  </si>
  <si>
    <t>Хүн амын 35-аас доошгүй хувь хамрагдсан байна</t>
  </si>
  <si>
    <t>Жилд 1-ээс доошгүй удаа зохион байгуулсан байна.</t>
  </si>
  <si>
    <t>Зарим газарт байгаа боловч шаардлага хангахгүй</t>
  </si>
  <si>
    <t xml:space="preserve">Өвчний байгалийн голомтын 30-40%-ийг хянаж байна </t>
  </si>
  <si>
    <t>Хариу арга хэмжээний багийн бэлэн байдал хангагдсан байна.</t>
  </si>
  <si>
    <t xml:space="preserve"> Яаралтай  тусламж үзүүлэх боломж нөхцөлийг бүрдүүлсэн байна.</t>
  </si>
  <si>
    <t>Сумдын ЭМТөвд үе шаттайгаар хэрэгжсэн байна.</t>
  </si>
  <si>
    <t xml:space="preserve"> СЭМТ, ӨЭМТөвүүдэд үе шаттайгаар хэрэгжүүлсэн байна. </t>
  </si>
  <si>
    <t>Судалгаа хийгдсэн байна.</t>
  </si>
  <si>
    <t>Удирдлагуудын ажлын гүйцэтгэлийг үнэлж дүгнэсэн байна.</t>
  </si>
  <si>
    <t>Шийдвэрүүдийн хэрэгжилтийг ханган ажилласан байна.</t>
  </si>
  <si>
    <t>Төлөвлөгөөт ажил зохион байгуулсан байна.</t>
  </si>
  <si>
    <t xml:space="preserve">Зарим СЭМТ,ӨЭМТөвийг нарийн мэргэжил, мэргэшлийн эмчээр хангана </t>
  </si>
  <si>
    <t>Эрүүл мэндийн салбарын албан хаагчдад дэмжлэг үзүүлсэн байна.</t>
  </si>
  <si>
    <t>Багийн эмч нарын ажиллахад шаардлагатай эмнэлгийн хэрэгслээр хангагдсан байна</t>
  </si>
  <si>
    <t>НЭ-ийн Төрөх тасаг</t>
  </si>
  <si>
    <t xml:space="preserve">Эх, хүүхдийн эндэгдэл,  халдвар буурсан байна. </t>
  </si>
  <si>
    <t>Хяналтын тогтолцоог бүх шатанд хэрэгжүүлсэн байна.</t>
  </si>
  <si>
    <t>Дархлаажуулалтын хамралт 95%-д хүрсэн байна.</t>
  </si>
  <si>
    <t>Асрамжийн газар байртай болсон байна.</t>
  </si>
  <si>
    <t>Сонгогдсон өрхийн гишүүдэд сургалт хийж, мэдээллээр хангасан байна.</t>
  </si>
  <si>
    <t xml:space="preserve">Эмчлэх хүүхдийн тоог нэмэгдүүлсэн байна. </t>
  </si>
  <si>
    <t>Ажлын байр нэмэгдсэн байна</t>
  </si>
  <si>
    <t>Санхүүгийн дэмжлэг үзүүлсэн байна.</t>
  </si>
  <si>
    <t>Дэмжлэг үзүүлж, түр ажлын байр бий болсон байна.</t>
  </si>
  <si>
    <t>ХБИргэд мэргэжил эзэмшиж, ажлын байртай болсон байна.</t>
  </si>
  <si>
    <t>ХБИргэдэд дэмжлэг үзүүлсэн байна.</t>
  </si>
  <si>
    <t xml:space="preserve">Залуучуудын хөдөлмөр эрхлэлтийг дэмжих загвар төвийг ажиллуулж, залуучуудын хөдөлмөр эрхлэлтийг дэмжихэд  зориулж гарааны бизнес эрхлэхэд санхүүгийн дэмжлэг үзүүлнэ. </t>
  </si>
  <si>
    <t>Гар урлалын үзэсгэлэн худалдааг зохион байгуулсан байна.</t>
  </si>
  <si>
    <t>Зөвлөн туслах үйлчилгээ үзүүлсэн байна.</t>
  </si>
  <si>
    <t>Мэдээллийн санг бүрдүүлэх, цахимжуулах арга хэмжээ авсан байна.</t>
  </si>
  <si>
    <t>Биеийн тамир, спортоор хичээллэгсдийн тоо нэмэгдсэн байна.</t>
  </si>
  <si>
    <t>Тэмцээнд оролцох тамирчдад дэмжлэг үзүүлсэн байна.</t>
  </si>
  <si>
    <t>Хөтөлбөрийн хэрэгжилт 25 хувьд хүрсэн байна.</t>
  </si>
  <si>
    <t>Өлгий, Цэнгэл, Дэлүүн, Улаанхус сумдын төвийн ХЕТ  хийгдсэн байна.</t>
  </si>
  <si>
    <t>Сайжруулсан түлш үйлдвэрлэх судалгааны ажил хийгдсэн байна.</t>
  </si>
  <si>
    <t>Ногоон байгууламжийн хэмжээ 80 га-д хүрсэн байна.</t>
  </si>
  <si>
    <t>Тусгай хамгаалалтад авсан газар нутгийн хэмжээ 9.8 хувьд хүрсэн байна.</t>
  </si>
  <si>
    <t>Ногоон байгууламжийн хэмжээ 110 га-д хүрсэн байна.</t>
  </si>
  <si>
    <t>Ой, хээрийн түймэр гарахаас урьдчилан сэргийлнэ</t>
  </si>
  <si>
    <t>Иргэдийн санаачлагыг дэмжсэн байна.</t>
  </si>
  <si>
    <t>Сум, байгууллагуудын үйл ажиллагаанд ХШҮ хийгдсэн байна.</t>
  </si>
  <si>
    <t xml:space="preserve">Төслүүдэд хөдөлмөрийн насны иргэдийг оролцуулах ажлыг шат дараатай хэрэгжүүлсэн байна. </t>
  </si>
  <si>
    <t xml:space="preserve">Хувь хүний хөгжил, хөдөлмөр эрхлэх үнэлгээнд тулгуурлан хөдөлмөр эрхлэлтийн зөвлөн туслах үйлчилгээг үзүүлнэ. </t>
  </si>
  <si>
    <t>Ажилтанд хөдөлмөрийн харилцаа, соёл, хандлагын зөв төлөвшил бий болсон байна.</t>
  </si>
  <si>
    <t>Иргэдэд соён гэгээрүүлэх үйл ажиллагааг тогтмол зохион байгуулсан байна.</t>
  </si>
  <si>
    <t xml:space="preserve"> Арга хэмжээний санхүүжилтийн хөрөнгийг аймгийн орон нутгийн төсвөөс шийдвэрлүүлэн ажиллана.</t>
  </si>
  <si>
    <t xml:space="preserve">2.1.2. Ерөнхий боловсролын сургуулийн удирдлагын арга барилыг шинэчлэн, сургалтын чанарыг ахиулан, чанарын үнэлгээний тогтолцоог нэвтрүүлэн ЭЕШ-ын дүнг улсын хэмжээнд эзлэх байрыг тогтмол ахиулна. </t>
  </si>
  <si>
    <t>“Тэгш хамран сургалт- тэгш хүртээмжит боловсрол’ хөтөлбөрийг хэрэгжүүлж, суралцагчдад чанартай боловсролыг тэгш, хүртээмжтэй олгох боломжийг бүрдүүлнэ.</t>
  </si>
  <si>
    <t>2.1.4. Суралцагчдад ээлтэй сургалтын орчныг бүрдүүлж, хүртээмжийг нэмэгдүүлэх, тусгай хэрэгцээт хүүхдийн сургууль, цэцэрлэгт сурах, хөгжих боломжийг бүрдүүлнэ.</t>
  </si>
  <si>
    <t>2.2.1. Иргэн бүр урьдчилан сэргийлэх, эрт илрүүлэх эрүүл мэндийн үзлэг, оношилгоонд тогтмол хамрагдах, эмчлүүлэх боломжийг бүрдүүлж, иргэдийн эрүүл мэндийн боловсролыг дээшлүүлэн эрүүл, идэвхтэй амьдралын хэв маягийг төлөвшүүлнэ.</t>
  </si>
  <si>
    <t>Бүх шатны эрүүл мэндийн байгууллагуудын яаралтай тусламжийн өрөөг стандартын дагуу зохион байгуулан шаардлагатай тоног төхөөрөмжөөр хангаж, хүний нөөцийг чадавхжуулна.</t>
  </si>
  <si>
    <t>Мобайл технологийг анхан шатны эрүүл мэндийн байгууллагуудад нэвтрүүлж, орон нутагт оношлох, эмчлэх боломжоор хангана.</t>
  </si>
  <si>
    <t xml:space="preserve">Эрүүл мэндийн байгууллагын удирдах ажилтны гүйцэтгэлийг мэдлэг чадвар, туршлага, үйл ажиллагааны үр дүнг шалгуур болгон үнэлж, дүгнэнэ.   </t>
  </si>
  <si>
    <t>Эрүүл мэндийн байгууллагын эмч, дунд мэргэжилтнүүдийг гадаад, дотоодод туршлага судлуулан богино хугацааны сургалтад хамруулж, чадавхжуулна.</t>
  </si>
  <si>
    <t>2.3.5. Залуучуудад бизнес эрхлэх зорилгодоо хүрэхэд шаардлагатай бүх төрлийн дэмжлэг туслалцааг үзүүлж, орчин, нөхцөлийг бүрдүүлнэ.</t>
  </si>
  <si>
    <t>2.3.8. Аймгийн хөдөлмөрийн зах зээлийн мэдээллийн санг бүрдүүлэн цахимжуулж, хөдөлмөр эрхлэлтийг дэмжсэн нийгмийн хандлага бий болгоно.</t>
  </si>
  <si>
    <t>Иргэдийг нийтийн биеийн тамираар хичээллэхэд төрийн  өмчийн сургуулиудын спорт заалыг үнэгүй ашиглуулна.</t>
  </si>
  <si>
    <t>Хүүхэд, залуучуудын хөгжлийн төвтэй болох арга хэмжээ авна</t>
  </si>
  <si>
    <t>Уран бүтээлч хүүхдүүдийн урлагийн тоглолтыг жил бүр аймгийн хэмжээнд зохион байгуулж, улсын хэмжээнд зохион байгуулагдах урлагийн арга хэмжээнд оролцоход дэмжлэг үзүүлнэ.</t>
  </si>
  <si>
    <t>Сумдын Хүүхэд хамгааллын хамтарсан багийн үйл ажиллагааг эрчимжүүлж, шаардлагатай санхүүгийн эх үүсвэрийг сум тус бүрийн төсөвт тусгуулан хэрэгжүүлнэ.</t>
  </si>
  <si>
    <t>Орон нутгаас олдсон түүх, археологийн олдворуудыг аймагт татан авах, музейн сан хөмрөгт хадгалуулах эдийн засгийн эргэлтэд оруулах бүтээгдэхүүн болгон гадаад дотоодын үзэгчдийн тоог нэмэгдүүлнэ.</t>
  </si>
  <si>
    <t>Аймгийн музейн гадаадын болон хөрш улс орнуудтай  хамтын ажиллагааг хөгжүүлэн олон улсын хамтарсан үзэсгэлэн зохион байгуулахад дэмжлэг үзүүлж, боловсон хүчнийг чадавхжуулна.</t>
  </si>
  <si>
    <t>Төсвийг хэмнэлтийн горимд шилжүүлэн зардлыг бууруулж, өр, авлага үүсгэхгүй ажиллана.</t>
  </si>
  <si>
    <t>Төрийн сангаар хийгдэх санхүүжилт, төлбөр тооцоог  шуурхай гүйцэтгэж, төрийн сангийн төлбөр тооцооны үйл ажиллагаанд  байнгын хяналт тавьж, дотоод хяналтыг сайжруулна.</t>
  </si>
  <si>
    <t>Татварын орлогын төлөвлөгөөг бодитой төлөвлөн төсвийн орлогын төлөвлөгөөг төрөл тус бүрээр сар, улирал, жилээр жигд ханган биелүүлж, татвар төлөгчдийг татварт бүрэн хамруулна.</t>
  </si>
  <si>
    <t>Татварын хэлтсийн ажлын байр /контор/-ыг шинээр барих газрын асуудлыг шийдвэрлүүлнэ.</t>
  </si>
  <si>
    <t xml:space="preserve">Хариуцлагатай уул уурхайг дэмжиж, уул уурхайн баяжуулах,  боловсруулах үйлдвэрүүдийг байгуулахад хуулийн хүрээнд дэмжиж ажиллана. </t>
  </si>
  <si>
    <t>Сүү, сүүн бүтээгдэхүүн боловсруулах үйлдвэр байгуулах, тасралтгүй сүүгээр хангах агент байгуулж, иргэд, аж ахуйн нэгжүүдэд төрөөс дэмжлэг үзүүлнэ.</t>
  </si>
  <si>
    <t>3.3.5.Газар тариалангийн үйлдвэрлэлийг эрчимжүүлэн хэрэглэгчдийг  эрүүл, аюулгүй, төмс хүнсний ногоо, жимс жимсгэнээр хангах нөхцлийг бүрдүүлнэ</t>
  </si>
  <si>
    <t>Үржил шимтэй газарт газар тариалангийн талбайг нэмэгдүүлэн хүнсний бүтээгдэхүүний үйлдвэрлэлийг тогтворжуулах, дэвшилтэд техник технологи нэвтрүүлэх замаар нэгжээс хураан авах ургацын хэмжээ, чанарыг сайжруулна.</t>
  </si>
  <si>
    <t>Тэжээлийн ургамал тариалах ажлыг зохион байгуулахад дэмжлэг үзүүлэн, аймаг, сумын өвс, тэжээлийн аюулгүй нөөц бүрдүүлнэ.</t>
  </si>
  <si>
    <t xml:space="preserve">3.3.7. Уламжлалт өв соёлыг хадгалсан, бэлчээрийн аж ахуй зонхилсон дэвшилтэт технологи, техник бүхий аж ахуй, хот суурингийн орчинг бүсчлэн хөгжүүлж, нөөцийг тогтвортой, зохистой ашиглан мал аж ахуйг хөгжүүлнэ.  </t>
  </si>
  <si>
    <t>Малыг ялган тэмдэглэж, бүртгэлжүүлэх ажлыг эрчимжүүлэн  малын бүртгэл, мэдээллийн нэгдсэн санд хамруулах  ажлыг аймгийн хэмжээнд зохион байгуулна.</t>
  </si>
  <si>
    <t xml:space="preserve"> Сумдын  мал эмнэлгийн үйлчилгээний нэгжийн эмч нарыг  малын өвчний алсын дуудлагад  явах унаатай болгоно.</t>
  </si>
  <si>
    <t>Алтай таван богд уулын тусгай хамгаалалттай газрын Тахилгын овоо хүртэлх замыг сайжруулан засаж, ашиглалтад оруулна.</t>
  </si>
  <si>
    <t>Сумдын төвийн цахилгаан эрчим хүчний шугамыг СИП кабелтай болгоно.</t>
  </si>
  <si>
    <t>Аймаг, сумдын төвийн гудамж талбайг гэрэлтүүлэгтэй болгох, засварлах, шинэчлэх ажлыг үе шаттай хэрэгжүүлнэ.</t>
  </si>
  <si>
    <t>Дулааны эрчим хүчийг хэмнэлтийн горимд шилжүүлэн тоолууртай болгох ажлыг эхлүүлнэ.</t>
  </si>
  <si>
    <t>Нисэх буудлын аэровокзал, ачаа тээшний конверийг  цагт  75-100 зорчигчдод үйлчлэх хүчин чадалтай болгох, явгалах замын өргөнийг 30м болгон өргөтгөх, зурвасын өргөнийг 45м болгох, гэрэл суултын систем тавих асуудлыг уламжлан шийдвэрлүүлнэ</t>
  </si>
  <si>
    <t>Өлгий сумын 900 айлын  орон сууцны хорооллын цахилгаан, дулаан, цэвэр, бохир усны шугамд холбох ажлыг хэрэгжүүлнэ.</t>
  </si>
  <si>
    <t>Аймгийн төвийн цэвэр усны шугамтай багуудад цэвэр усны шугамыг ашиглаж ухаалаг ус түгээх цэгтэй болгох асуудлыг шийдвэрлэнэ.</t>
  </si>
  <si>
    <t>Төрийн байгууллагад үйлчилгээний соёл, дэг журам, төрийн албан хаагчийн сахилга батыг дээшлүүлж, ёс зүйн зөрчлийг бууруулан зөрчил гаргасан төрийн албан хаагчдад хариуцлага тооцно.</t>
  </si>
  <si>
    <t>Төрийн байгууллага, албан тушаалтныг авлигын эрсдэлээс урьдчилан сэргийлэх үйл ажиллагааг үе шаттай зохион байгуулж, төрийн байгууллагын үйл ажиллагааны ил тод, нээлттэй байдлыг ханган хариуцлагыг дээшлүүлнэ.</t>
  </si>
  <si>
    <t>Төрийн байгууллагуудын бүтэц, орон тоонд чиг үүргийн шинжилгээ хийж, чиг үүргийн уялдааг ханган ажил үүргийн давхардлыг арилгаж, ажлын бүтээмжийг нэмэгдүүлнэ.</t>
  </si>
  <si>
    <t>Төрийн албан хаагчдын техник, тоног төхөөрөмжийг үе шаттай шинэчилнэ.</t>
  </si>
  <si>
    <t>4.2.8. Засгийн газраас  баримталж буй  нэг цонхны бодлогын хүрээнд хөрш зэргэлдээ улс орнуудтай хамтын ажиллагааг хэрэгжүүлэн, нийгэм, эдийн засгийн харилцааг өргөжүүлж, экспорт, гадаад худалдааг дэмжих арга хэмжээ авна.</t>
  </si>
  <si>
    <t>4.3.2. Аймгийн архивын сан хөмрөгийг гамшиг, аюулт үзэгдэл, эрсдэлээс хамгаалж, ажиллах орчин нөхцөлийг бүрдүүлнэ.</t>
  </si>
  <si>
    <t>Аймгийн Архивын тасгийн стандартын шаардлага  хангасан зориулалтын  байр барих, газрын асуудлыг шийдвэрлэж зураг төсвийг хийлгэнэ.</t>
  </si>
  <si>
    <t>Гэмт хэргээс урьдчилан сэргийлэх, гэр бүлийн хүчирхийлэлтэй тэмцэх, бусад тодорхой төрлийн гэмт хэргийн гаралт, шалтгаан нөхцөлөөс нь хамааран ажлыг төлөвлөн хэрэгжүүлнэ.</t>
  </si>
  <si>
    <t>4.3.6. Хил хамгаалалтыг бэхжүүлэх, хил орчмын нутаг дэвсгэрийн аюулгүй байдлыг хангах чиглэлээр урьдчилан сэргийлэх ажлыг эрчимжүүлж,  хилчдийн ажиллах  нөхцөлийг сайжруулна.</t>
  </si>
  <si>
    <t>Хилчдийн үүрэг гүйцэтгэх нөхцөлийг сайжруулах зорилгоор хилийн харуулын байр барих, урсгал засвар хийх ажлыг үе шаттай шийдвэрлэнэ.</t>
  </si>
  <si>
    <t>Аймгийн ЗДТГ-ын подволыг засварлан цэргийн бэлтгэл сургалтын танхим  болгон тохижуулж, сургалт зохион байгуулах орчныг бүрдүүлнэ.</t>
  </si>
  <si>
    <t>Эко ногоон аймаг болгох зорилт дэвшүүлж,  аймгийн хэмжээнд мод тарих ажлыг өргөжүүлэн шинээр ногоон байгууламжийн бүс байгуулна.</t>
  </si>
  <si>
    <t>Байгалийн баялаг нөөц хамгаалах нөхөрлөлүүдийн үйл ажиллагааг чадавхжуулахад санхүүгийн дэмжлэг үзүүлнэ.</t>
  </si>
  <si>
    <t>Аймаг, сумдын Засаг даргын Тамгын газарт автомашины парк шинэчлэл хийнэ.</t>
  </si>
  <si>
    <t>Эрүүл мэндийн байгууллагуудын барилгыг шинээр барих, өргөтгөл, урсгал засвар хийх ажлыг үе шаттай хэрэгжүүлнэ.</t>
  </si>
  <si>
    <t>Эрүүл мэндийн байгууллагуудын автомашины парк шинэчлэлийг шат дараатай хэрэгжүүлнэ.</t>
  </si>
  <si>
    <t>Сумдын ерөнхий боловсролын сургууль, хүүхдийн цэцэрлэгийн  барилгыг шинээр барих, өргөтгөл, урсгал засвар хийх ажлыг үе шаттай хэрэгжүүлнэ.</t>
  </si>
  <si>
    <t xml:space="preserve">Аймгийн номын сангийн соёл, олон нийтийн ажил явуулах барилгын өргөтгөл хийж, тоног төхөөрөмжийг  шинэчлэн номын фондыг баяжуулна.       </t>
  </si>
  <si>
    <t xml:space="preserve">Сумдын Соёлын төвийн барилгыг шинээр барих, урсгал засвар хийх ажлыг үе шаттай хэрэгжүүлнэ.  </t>
  </si>
  <si>
    <t>Эрүүл мэндийн байгууллагын автомашины тоо нэмэгдсэн байна</t>
  </si>
  <si>
    <t>Тоног төхөөрөмж шинээр нийлүүлсэн байна.</t>
  </si>
  <si>
    <t>УТХО, ОНТ</t>
  </si>
  <si>
    <t>Барилгын ажил шаардлагын хэмжээнд хийгдсэн байна.</t>
  </si>
  <si>
    <t>Зарим сумдын Соёлын төвийн барилгын ажлыг дуусгаж ашиглалтад оруулсан байна.</t>
  </si>
  <si>
    <t>ОНӨААТҮ-ийн газар байгуулагдсан байна.</t>
  </si>
  <si>
    <t xml:space="preserve">Бетон зуурмагийн үйлдвэрийг барьж байгуулах асуудлыг судлан шийдвэрлүүлнэ. </t>
  </si>
  <si>
    <t>УТөсөв, ОНТ</t>
  </si>
  <si>
    <t>Зарим сумдын ЭМТ-ийн барилга барих, засвар хийх ажлууд үе шаттай хийгдсэн байна.</t>
  </si>
  <si>
    <t xml:space="preserve">Ариун цэврийн байгууламжтай болгох ажлыг үе шаттай хэрэгжүүлсэн байна. </t>
  </si>
  <si>
    <t>"Бага боловсролын эх хэл, монгол хэлний сургалтыг сайжруулах" дэд хөтөлбөр хэрэгжсэн</t>
  </si>
  <si>
    <t>Хөтөлбөр боловсруулагдан батлуулсан байна.</t>
  </si>
  <si>
    <t>Хөтөлбөр боловсруулан батлуулсан байна.</t>
  </si>
  <si>
    <t>Гүйцэтгэлийн үнэлгээ 15.6%</t>
  </si>
  <si>
    <t>Гүйцэтгэлийн үнэлгээ 18%-д хүрсэн байна.</t>
  </si>
  <si>
    <t>Хөтөлбөр боловсруулагдсан байна.</t>
  </si>
  <si>
    <t xml:space="preserve">3 сургуульд байгаа </t>
  </si>
  <si>
    <t>Дэмжлэг үзүүлсэн байна.</t>
  </si>
  <si>
    <t>Аялагчдад таниулах тэмдэг, тэмдэглэгээ хийгдсэн байна</t>
  </si>
  <si>
    <t>Үе шаттай хэрэгжүүлсэн байна.</t>
  </si>
  <si>
    <t xml:space="preserve">Хувийн хэвшлийн хөрөнгө </t>
  </si>
  <si>
    <t>Өлгий сумын дулаан хангамжийн хоёр дахь эх үүсвэрийг бий болгоно.</t>
  </si>
  <si>
    <t>Тоолууртай болгох ажлыг үе шаттай хэрэгжүүлсэн байна.</t>
  </si>
  <si>
    <t>Ажлын хэрэгжилт 30%</t>
  </si>
  <si>
    <t>Ажлын 30% хийгдсэн байна</t>
  </si>
  <si>
    <t>Азийн хөгжлийн банкны хөнгөлттэй зээлийн хөрөнгөөр</t>
  </si>
  <si>
    <t>УТөсөв</t>
  </si>
  <si>
    <t>Зарим сумдад шаардлагатай гүүр барих, засварлах ажлыг  үе шаттай хэрэгжүүлнэ.</t>
  </si>
  <si>
    <t>УТөсөв, ОНТөсөв</t>
  </si>
  <si>
    <t>Зарим багуудад хөлдөлтөөс хамгаалсан цэвэр усны шугам татан хэрэглэгчдийг холбож, туршилт хийх, хэрэглэгчдийг хөнгөлөлттэй үнээр тоолууржуулна.</t>
  </si>
  <si>
    <t>Худагтай болгох цэгийг тогтоож, үе шаттай хэрэгжүүлсэн байна.</t>
  </si>
  <si>
    <t>Зарим багуудыг цэвэр усны шугамд холбосон байна.</t>
  </si>
  <si>
    <t>Шаардлагатай газарт үе шаттай хэрэгжүүлж эхэлсэн байна.</t>
  </si>
  <si>
    <t>Зарим сумдад хэрэгжүүлсэн байна.</t>
  </si>
  <si>
    <t>ОНТ, Хувийн хэвшил</t>
  </si>
  <si>
    <t>Шаардлагатай газруудад хэрэгжүүлж эхэлсэн  байна.</t>
  </si>
  <si>
    <t>Үүрэн холбооны сүлжээтэй болох ажил үе шаттай хэрэгжсэн байна.</t>
  </si>
  <si>
    <t>Гарын авлага материал хэвлүүлсэн байна.</t>
  </si>
  <si>
    <t>Бүс тогтоох судалгаа хийгдсэн байна.</t>
  </si>
  <si>
    <t>Маршрутыг тогтоосон байна.</t>
  </si>
  <si>
    <t>Цэвэр усны өргөх станцад шинээр гүний худаг гаргах хайгуул хийлгэнэ.</t>
  </si>
  <si>
    <t>Өлгий сумын зарим багуудад /6, 9, 10 дугаар  багууд/ гүний худаг гаргана.</t>
  </si>
  <si>
    <t>Хөтөлбөрийн хэрэгжилт 30%</t>
  </si>
  <si>
    <t xml:space="preserve">Сургуулийн захирлууд  туршлага судалсан байна. </t>
  </si>
  <si>
    <t xml:space="preserve">Багшийн ажлыг дүгнэх , урамшуулах батлагдсан журамтай </t>
  </si>
  <si>
    <t xml:space="preserve">Мэргэжлийн болон эцэг эхчүүдийг хамарсан зөвлөлийг БСУГ-ын дэргэд байгуулсан байна.  </t>
  </si>
  <si>
    <t>Чадварлаг багш 30%-тай</t>
  </si>
  <si>
    <t>Хос хэл дээр сургалт явуулдаг сургуулиудын сургалтын хөтөлбөр, суралцахуйн удирдамж байхгүй.</t>
  </si>
  <si>
    <t xml:space="preserve">Монгол хэлний хичээлийн сурах бичиггүй                  </t>
  </si>
  <si>
    <t>2-5 дугаар ангийн монгол хэлний сурах бичигтэй болсон байна.</t>
  </si>
  <si>
    <t>Хөтөлбөрийн хэрэгжилт 5 хувьтай</t>
  </si>
  <si>
    <t>Тал нь Автотээврийн төвд шилжсэн. Үлдсэн хэсэг нь ашиглагдахгүй байгаа.</t>
  </si>
  <si>
    <t>Санаачлага гаргасан аж ахуйн нэгжүүдийг ЖДҮХС-ийн зээлд хамааруулсан байна.</t>
  </si>
  <si>
    <t>Сумдад арьс, шир боловсруулах анхан шатны цехийг байгуулах, тоног төхөөрөмжөөр хангах ажлыг зохион байгуулна.</t>
  </si>
  <si>
    <t>НЭГ. ЭНЭРЛИЙН БОДЛОГООР ЭРСДЭЛИЙГ ДАВНА</t>
  </si>
  <si>
    <t>1500.0</t>
  </si>
  <si>
    <t>ТӨР, ТҮМНИЙ ЭРГЭХ ХОЛБОО
4.1. Аймгийн хэмжээнд “Цахим Баян-Өлгий" хөгжлийн бодлогыг үр дүнтэй хэрэгжүүлж, засаглалын бодлого, шийдвэрийн хэрэгжилт, төрийн үйлчилгээний шуурхай, ил тод, нээлттэй  байдлыг хангана.</t>
  </si>
  <si>
    <t>МЭРГЭШСЭН, ХАРИУЦЛАГАТАЙ ТӨРИЙН АЛБА                                                                                                                                                                                                                                                                                                                                                                               4.2. Төрийн байгууллагын чадавхыг бэхжүүлж, харицлагатай, ёс зүйтэй, мэргэшсэн, тогтвортой, шударга төрийн албыг бий болгоно.</t>
  </si>
  <si>
    <t>ИРГЭНИЙ ЭРХ, НИЙТИЙН ЭРХ АШИГ                                                                                                                                                                                                                                                                                                                                                                                                 4.3. Иргэдийн аюулгүй, амар тайван байдлыг хангана.</t>
  </si>
  <si>
    <t>ТАВ. ЭРҮҮЛ, ЦЭВЭР, АЮУЛГҮЙ ОРЧИН</t>
  </si>
  <si>
    <t>ЭЭЛТЭЙ ЭКО БҮС                                                                                                                                                                                                                                                                                                                                                                                                                           5.1. Байгалийн нөөц, орчны бохирдлыг бууруулах бодлогыг орон нутагт хэрэгжүүлж, хүрээлэн буй орчныг сайжруулна.</t>
  </si>
  <si>
    <t>ХОТЫН ЖАВХАА, ХОЛЧ БОДЛОГО                                                                                                                                                                                                                                                                                                                                                                                           3.7. Аймгийн  хот, суурин газрыг тогтвортой хөгжүүлж, хотын иргэдийн одоогийн ба ирээдүйн эрүүл, аюулгүй байдлыг хангах, амьдрах таатай орчныг бүрдүүлсэн, өрсөлдөх чадвартай хот суурин газрыг бий болгоно.</t>
  </si>
  <si>
    <t>ЦАГИЙГ ТОВЧИЛСОН ЦАРДМАЛ ЗАМ                                                                                                                                                                                                                                                                                                                                                                                        3.6. Байгаль орчинд ээлтэй, эрэлтэд нийцсэн, тогтвортой, хүртээмжтэй аюулгүй тээврийн үйлчилгээг хөгжүүлнэ.</t>
  </si>
  <si>
    <t>ГЭРЭЛ, ИЛЧ, ГЭГЭЭН АМЬДРАЛ                                                                                                                                                                                                                                                                                                                                                                                                   3.5. Эрчим хүчний найдвартай, аюулгүй, тогтвортой байдлыг бүрэн хангана.</t>
  </si>
  <si>
    <t>АЛТАЙН ХИШИГ- АЯЛАЛ ЖУУЛЧЛАЛ                                                                                                                                                                                                                                                                                                                                                                                               3.4. Байгалийн үзэсгэлэнт газар, үндэсний өв, соёл, зан заншлыг түшиглэн аялал жуулчлалыг хөгжүүлнэ.</t>
  </si>
  <si>
    <t>УЛАМЖЛАЛТ САЛБАР, УРАГШЛАХ ТЭМҮҮЛЭЛ                                                                                                                                                                                                                                                                                                                                                                                3.3. Хүнс, хөдөө аж ахуй, газар тариалан, мал эмнэлгийн бодлогуудыг орон нутагт хэрэгжүүлж, түүхий эдийн нөөцөд тулгуурлан орон нутгийн онцлогт тохирсон ажлын байр нэмэгдүүлж,                                                                                                эдийн засгийн өсөлтийг дэмжих үйлдвэрлэлийг хөгжүүлнэ.</t>
  </si>
  <si>
    <t xml:space="preserve">              АШИГТ МАЛТМАЛ, АРД ТҮМНИЙ САН ХӨМРӨГ                                                                                                                                                                                                                                                                                                                                                             3.2. Хариуцлагатай уул уурхайг хөгжүүлж, орон нутгийн хөгжилд оруулах хувь нэмрийг дээшлүүлнэ. </t>
  </si>
  <si>
    <t xml:space="preserve">ГУРАВ. ЭДИЙН ЗАСГИЙН БОДЛОГО                                                                                                                                                                                                                                                                                                                                                                                                  </t>
  </si>
  <si>
    <t>САН ХӨРӨНГӨ, САХИЛГА ДЭГ ЖУРАМ                                                                                                                                                                                                                                                                                                                                                                                            3.1. Төсвийн үр дүнтэй төлөвлөлт, сахилга батыг сайжруулж, төсвийн зарцуулалтын хяналт, хариуцлагыг дээшлүүлнэ.</t>
  </si>
  <si>
    <t>Махыг 100%, Сүүг 79%, Төмсний 89%, хүнсний ногооны 17%-ийг дотоодын үйлдвэрлэлээр хангасан.</t>
  </si>
  <si>
    <t xml:space="preserve">Махыг 100%, Сүүг 80%, Төмсний 90%, хүнсний ногооны 18%-ийг дотоодын үйлдвэрлэлээр хангасан байна. Экспортод мах  гаргасан байна. </t>
  </si>
  <si>
    <t>Стратегийн төлөвлөгөөтэй.</t>
  </si>
  <si>
    <t xml:space="preserve"> 1238 га-д тариалалт хийж 6981.6 тн ургац хураан авсан.</t>
  </si>
  <si>
    <t>Төмс хүнсний ногоо тариалах зориолгоор 25 га талбайд хөрсний шинжилгээ хийсэн.</t>
  </si>
  <si>
    <t xml:space="preserve"> ЭХ ОРОНЧ ҮЗЭЛ, УЛАМЖЛАЛТ СОЁЛ                                                                                                                                                                                                                                                                                                                                                                                                  2.6. Угсаатны бүлгүүдийн үнэт зүйл уламжлалт өв соёлоо дээдэлж, иргэдийг соён гэгээрүүлж, аймгийн соёлын бүтээлч үйлдвэрийг хөгжүүлэн, нүүдлийн соёл иргэншлийг хөгжүүлэхэд дэмжлэг үзүүлнэ.</t>
  </si>
  <si>
    <t>ХОЙЧ ҮЕИЙНХНИЙ ТӨЛӨӨ                                                                                                                                                                                                                                                                                                                                                                                                            2.5. Гэр бүл, эмэгтэйчүүд, хүүхдийн хөгжлийг дэмжиж, аймаг, орон нутгийн хөгжилд оюутан, залуучуудын оролцоог нэмэгдүүлнэ.</t>
  </si>
  <si>
    <t>ЧИЙРЭГ БИЕ, ШИЛДЭГ ТАМИРЧИД                                                                                                                                                                                                                                                                                                                                                                                     2.4. Нийтийн биеийн тамирыг эрүүл, идэвхтэй амьдралын хэв маяг, аж төрөх ёсны салшгүй хэсэг болгож, орон нутгийн тамирчдыг дэмжиж өрсөлдөх чадвар, амжилтыг нэмэгдүүлнэ.</t>
  </si>
  <si>
    <t xml:space="preserve">АЖИЛТАЙ ИРГЭН, АМЬЖИРГААТАЙ ӨРХ                                                                                                                                                                                                                                                                                                                                                                                                2.3. Нийгмийн халамж, ахмад настан, хөгжлийн бэрхшээлтэй иргэн, зорилтот бүлэг рүү чиглэсэн үйлчилгээний чанар, хүртээмжийг сайжруулж, нийт хүн амын хөдөлмөр эрхлэлтийг нэмэгдүүлж,                                                                        дундаж давхаргын хүрээг өргөжүүлэн, хүн амын ядуурлын түвшинг бууруулна. </t>
  </si>
  <si>
    <t xml:space="preserve">ЭРҮҮЛ МЭНД– ЭРХЭМ БАЯЛАГ                                                                                                                                                                                                                                                                                                                                                                                                   2.2. Өвчнөөс урьдчилан сэргийлэх, эрт илрүүлэх тогтолцоог бэхжүүлж, орчин үеийн оношилгоо, эмчилгээний технологийг өргөжүүлж, эрүүл мэндийн тусламж, үйлчилгээний чанар, хүртээмжийг сайжруулна. </t>
  </si>
  <si>
    <t xml:space="preserve">Хашаажуулсан тариалангийн талбай болон талхилагдсан талбайн судалгааг сум бүрээр гаргасан байна. </t>
  </si>
  <si>
    <t xml:space="preserve">ОНХС, Хувийн хэвшил </t>
  </si>
  <si>
    <t>Сумдын бэлчээрт 10 худгийг шинээр гаргаж, 12 худгийг сэргээн засварласан</t>
  </si>
  <si>
    <t>100 га-гаас дээш талбайд малын тэжээл тариалалт хийгдсэн байна.</t>
  </si>
  <si>
    <t>321942 толгой малыг ээмэгжүүлэн, бүртгэл мэдээллийн санд оруулсан.</t>
  </si>
  <si>
    <t>Малыг бүртгэлжүүлэхэд жил бүр нийт мал сүргийн 20-оос доошгүй хувийг хамруулсан байна.</t>
  </si>
  <si>
    <t>Төсөл хөтөлбөр, хөнгөлөлттэй зээлд хамрагдсан аж ахуйн нэгжийн тоо нэмэгдсэн байна.</t>
  </si>
  <si>
    <t>Вакцинжуулалтад нийт малын 35 хувь хамрагдсан.</t>
  </si>
  <si>
    <t>Эрсдэлтэй газруудыг вакцинжуулалтад хамруулсан байна.</t>
  </si>
  <si>
    <t>Хангалтгүй байгаа.</t>
  </si>
  <si>
    <t>Унаагүй. /62 нэгжтэй/</t>
  </si>
  <si>
    <t>Урамшуулалд хамрагдсан малчны тоо,  арьс ширний хэмжээг 10%-иар нэмэгдүүлсэн байна.</t>
  </si>
  <si>
    <t>33 фермерийн аж ахуйд 700-ад толгой цэвэр болон эрлийз мал үржүүлэгдэж байна.</t>
  </si>
  <si>
    <t>Байгалийн болон зэрлэг чацарганыг хамгаалах  0.5 га талбайг хашисан байна.</t>
  </si>
  <si>
    <t>Бүртгэл мэдээллийн нэгдсэн сантай болсон байна.</t>
  </si>
  <si>
    <t>Нийт малчдын 15 хувь нь даатгуулсан байна.</t>
  </si>
  <si>
    <t>Урлагийн арга хэмжээнд дэмжлэг үзүүлсэн байна.</t>
  </si>
  <si>
    <t xml:space="preserve">Сургууль, цэцэрлэгийн орчныг үе шаттай зассан байна. </t>
  </si>
  <si>
    <t>Нэг сургуулийн орчныг зассан.</t>
  </si>
  <si>
    <t>Аян зохион байгуулсан байна.</t>
  </si>
  <si>
    <t>27 хамтарсан баг тус бүрт 1.0 сая төгрөгийг тухайн шатны ИТХурал баталсан байна</t>
  </si>
  <si>
    <t>Тайланг аймгийн Засаг даргын зөвлөлөөр хэлэлцэн дүгнэлт, зөвлөмж гаргасан байна.</t>
  </si>
  <si>
    <t xml:space="preserve">Дэмжлэг үзүүлсэн байна. </t>
  </si>
  <si>
    <t>Өндөр түвшинд зохион байгуулагдсан байна.</t>
  </si>
  <si>
    <t>2022, 2024</t>
  </si>
  <si>
    <t xml:space="preserve">Хийгдээгүй </t>
  </si>
  <si>
    <t>Хөтөлбөрүүдийг хэрэгжүүлэх төлөвлөгөөг гарган батлуулсан байна.</t>
  </si>
  <si>
    <t>Программ хангамжийн ажил хийгдсэн байна.</t>
  </si>
  <si>
    <t>Төсвийн сахилга бат сайжирсан байна.</t>
  </si>
  <si>
    <t xml:space="preserve"> Батлагдсан төсвийн хүрээнд  өргүй ажилласан байна. </t>
  </si>
  <si>
    <t xml:space="preserve">Санхүүгийн зөрчилгүй ажилласан байна. </t>
  </si>
  <si>
    <t>Хуулийн хүрээнд дэмжсэн байна.</t>
  </si>
  <si>
    <t>Хяналт, шалгалт хийсэн байна</t>
  </si>
  <si>
    <t>Хяналт, шалгалт хийгдсэн байна</t>
  </si>
  <si>
    <t>Эвдэрсэн талбайд нөхөн сэргээлт хийсэн байна.</t>
  </si>
  <si>
    <t>“Амаржих газар” болгох асуудлыг холбогдох газарт уламжилсан байна.</t>
  </si>
  <si>
    <t>Алтай, Өлгий, Толбо сумдад хэрэгжүүлсэн.</t>
  </si>
  <si>
    <t>Өлгий сумын төвд GNSS (GPS)-ийн суурин нэг станцтай.</t>
  </si>
  <si>
    <t>257 ш геодезийн байнгын цэг, тэмдэгтэй</t>
  </si>
  <si>
    <t>УТ-өөс 17,5 тэрбум төгрөг хуваарилагдаж, 14,8 км далан барих гэрээ хийгдсэн</t>
  </si>
  <si>
    <t>Гэрээт ажлыг  хугацаанд гүйцэтгэж  далангийн ажил хийгдэж эхэлсэн байна.</t>
  </si>
  <si>
    <t xml:space="preserve">Гадаадын зээл, тусламж </t>
  </si>
  <si>
    <t>Байршил  нь батлагдсан</t>
  </si>
  <si>
    <t>Сумын нутаг дэвсгэрийн хэмжээний 30 хувьд мониторинг хийгдсэн байна.</t>
  </si>
  <si>
    <t>Эвдэрсэн газрын 10 хувьд нөхөн сэргээлт хийсэн байна.</t>
  </si>
  <si>
    <t>Цахим систем нэвтрүүлж эхэлсэн байна.</t>
  </si>
  <si>
    <t>Сумдын нутаг дэвсгэрийн хөгжлийн төлөвлөгөөг шат дараатай боловсруулсан байна.</t>
  </si>
  <si>
    <t xml:space="preserve"> Толбо, Улаанхус сумдын СНД-ийн төлөвлөгөөтөй болсон</t>
  </si>
  <si>
    <t>Хувийн хэвшил, төсөл хөтөлбөр</t>
  </si>
  <si>
    <t>Сум тус бүрийн байцаагч нар  нэг мотоциклтэй болсон байна. /15 мотоцикль/</t>
  </si>
  <si>
    <t>Мэдээллийн сангийн ашиглалт сайжирсан байна. 75 хувь</t>
  </si>
  <si>
    <t>Мэдээллийн зөрүүг арилгасан байна. 100 хувь</t>
  </si>
  <si>
    <t>Хэрэгжилт нь 100 хувь</t>
  </si>
  <si>
    <t xml:space="preserve">Иргэдийн хууль эрх зүйн мэдлэг дээшилсэн байна. </t>
  </si>
  <si>
    <t xml:space="preserve">Гэмт хэргийн тоо буурсан байна. </t>
  </si>
  <si>
    <t xml:space="preserve">Хүүхэд оролцсон гэмт хэргийн тоо буурсан байна. </t>
  </si>
  <si>
    <t>Камержуулалтад үе шаттай холбогдсон байна.</t>
  </si>
  <si>
    <t xml:space="preserve">Өмнөх онтой харцуулахад 46.4 %-иар өссөн үзүүлэлттэй </t>
  </si>
  <si>
    <t xml:space="preserve">Буруулах арга хэмжээ авагдсан байна. </t>
  </si>
  <si>
    <t>Согтуугаар үйлдэгдэж буй гэмт хэргийг 10%-иар буруулах арга хэмжээ авсан байна.</t>
  </si>
  <si>
    <t>20 хувь хангагдсан</t>
  </si>
  <si>
    <t>ТЭЗҮ хийгдэж, байртай болсон байна.</t>
  </si>
  <si>
    <t>Техник хэрэгслээр  хангагдсан байна.</t>
  </si>
  <si>
    <t>Харуулын байр үе шаттай баригдаж, засвар хийгдсэн байна.</t>
  </si>
  <si>
    <t xml:space="preserve">Шаардлагатай тоног төхөөрөмжөөр хангагдсан байна. </t>
  </si>
  <si>
    <t>Төрийн үйлчилгээнд шинэ соёл, стандарт нэвтэрч, чирэгдэлгүй төрийн үйлчилгээ бий болно.</t>
  </si>
  <si>
    <t>Худалдан авах үйл ажиллагаа ил тод нээлттэй зохион байгуулагдах танхимаар хангагдана.</t>
  </si>
  <si>
    <t>Программ нэвтрүүлэх бэлтгэл ажлыг эхлүүлнэ</t>
  </si>
  <si>
    <t xml:space="preserve">Аble системтэй байгууллага 4 </t>
  </si>
  <si>
    <t>Холбогдох тооцоо судалгаа хийж, сургалт зохион байгуулна.</t>
  </si>
  <si>
    <t xml:space="preserve">Сургалт явуулж, хүний нөөцийн аудит хийх удирдамж гарган төрийн байгууллагуудад нэвтрүүлж эхэлнэ. </t>
  </si>
  <si>
    <t>Төрийн албаны бүтэц, зохион байгуулалт, албан хаагчдын зохист тоо, хэмжээ, ажлын  үр дүнд дүн шинжилгээ хийж, ажлын бүтээмжийг нэмэгдүүлнэ.</t>
  </si>
  <si>
    <t>ТАЕШ-1 удаа, Тусгай шалгалт-7 удаа, ТҮБТШЗ-ийн сонгон шалгаруулалтыг 3 удаа тус тус зохион байгуулсан.</t>
  </si>
  <si>
    <t>Журмын дагуу нөөц бүрдүүлэх, чадахуйн зарчмыг баримтлан сул орон тоог нөхөх ажлыг зохион байгуулна.</t>
  </si>
  <si>
    <t>15 ширхэг суурь компьютертэй.</t>
  </si>
  <si>
    <t>5 сумын ЗДТГ-т тус бүр 5 ширхэг иж бүрэн компьютер олгосон.</t>
  </si>
  <si>
    <t>Журмын дагуу төрийн захиргааны албан хаагчийн зэрэг дэвийг олгосон байна.</t>
  </si>
  <si>
    <t>Нийт 168 байгууллагыг холбосон.</t>
  </si>
  <si>
    <t xml:space="preserve">Шийдвэр гаргах эмэгтэйчүүдийн эзлэх хувь өссөн байна </t>
  </si>
  <si>
    <t>Хөтөлбөрүүдийн үргэлжлэлийг ханган ажиллана</t>
  </si>
  <si>
    <t>Чанартай боловсрол эзэмших боломж бүрдүүлж ажилласан</t>
  </si>
  <si>
    <t>Гадаадад суралцах оюутны тоо нэмэгдсэн байна.</t>
  </si>
  <si>
    <t>Бодлогын баримт бичгийн
хэрэгжилт, үр дүн сайжирч ахиц
гарсан байна.</t>
  </si>
  <si>
    <t>ISO стандартыг хэрэгжүүлэх сургалт хийгдсэн байна.</t>
  </si>
  <si>
    <t>Иргэд цаг үеийн мэдээ, мэдээллээр тогтмол хангагдсан байна.</t>
  </si>
  <si>
    <t>Төрийн үйлчилгээний шуурхай байдал хангагдсан байна.</t>
  </si>
  <si>
    <t>Хүний нөөцийн иж бүрэн судалгаа хийж, хөтөлбөр боловсруулж, батлуулсан байна.</t>
  </si>
  <si>
    <t>44 байгууллагын 855 төрийн албан хаагчийг сургалтад хамруулсан байна.</t>
  </si>
  <si>
    <t>Сургалт, сурталчилгааг
тогтмол явуулснаар төрийн албан хаагчдын ёс зүйн зөрчлийг бууруулсан байна.</t>
  </si>
  <si>
    <t>Төрийн албан хаагчдыг соён гэгээрүүлэх үйл ажиллагааг эрчимжүүлсэн байна.</t>
  </si>
  <si>
    <t>Нутгийн захиргааны 11 байгууллагын 278 албан тушаалын тодорхойлолтыг хянан  батлуулсан.</t>
  </si>
  <si>
    <t>Төрийн албаны шалгалт авах танхим байгуулсан байна.</t>
  </si>
  <si>
    <t>Сангийн яамны "Цалингийн нэгдсэн систем"- д  холбогдож, цалин олгосон байна.</t>
  </si>
  <si>
    <t>ХШҮ-ний аргачлал, журам шинэчлэгдэн батлагдсан байна.</t>
  </si>
  <si>
    <t>"Ковид 19" цар тахалтай холбогдуулан  арга хэмжээ зохион байгуулагдаагүй</t>
  </si>
  <si>
    <t>Хөрш зэргэлдээ улс, аймгийн хамтын ажиллагаа өргөжинө</t>
  </si>
  <si>
    <t>Шаардагдах тоног төхөөрөмжөөр үе шаттай хангагдсан байна.</t>
  </si>
  <si>
    <t>Газрын асуудлыг шийдвэрлүүлсэн байна.</t>
  </si>
  <si>
    <t>ОНТөсөвЗамын сан</t>
  </si>
  <si>
    <t>тийм</t>
  </si>
  <si>
    <t>Төсөл, хөтөлбөр, ОНТ</t>
  </si>
  <si>
    <t>Шаардлага хангасан байгууламжтай болох судалгаа хийгдсэн байна</t>
  </si>
  <si>
    <t>Улсын төсөв, ОНТөсөв, Төсөл, хөтөлбөр</t>
  </si>
  <si>
    <t>Нэгдсэн эмнэлэгт хэрэгжүүлж эхэлсэн</t>
  </si>
  <si>
    <t>Аймгийн нэгдсэн эмнэлгийн холболтыг сайжруулсан байна.</t>
  </si>
  <si>
    <t xml:space="preserve">Эмнэлгийн тусламж үйлчилгээг сайжруулж, шинэ түвшинд хүргэх менежментийн шилдэг туршлагыг судлан, нэвтрүүлнэ. </t>
  </si>
  <si>
    <t>Нийт эмчийн 60%  бэлтгэгдсэн</t>
  </si>
  <si>
    <t>Нийт эмчийн 50% хамрагдсан</t>
  </si>
  <si>
    <t>Аймг, сумын ОНТөсөв</t>
  </si>
  <si>
    <t>Сумдад 8 эмч ажиллаж байгаа</t>
  </si>
  <si>
    <t xml:space="preserve">Багийн эмч нар 100% мотоциклтэй </t>
  </si>
  <si>
    <t>Зорилтод бүлгийн эмэгтэйчүүдэд судалгаа хийгдсэн байна.</t>
  </si>
  <si>
    <t>Аймаг, сумын ОНТөсөв</t>
  </si>
  <si>
    <t xml:space="preserve"> Хөтөлбөр шинээр боловсруулж батлуулсан байна.</t>
  </si>
  <si>
    <t>Хөтөлбөр хэрэгжиж байсан</t>
  </si>
  <si>
    <t xml:space="preserve"> Хүүхэд хамгааллын чиглэлийн хөтөлбөр хэрэгжүүлсэн</t>
  </si>
  <si>
    <t>Багш сонгон шалгаруулах  журам боловсруулагдсан байна.</t>
  </si>
  <si>
    <t>Хүүхдийн цэцэрлэгийн эрхлэгч, багш сонгон шалгаруулж, томилох үйл ажиллагааг ил тод, иргэдийн хяналттай болгоно.</t>
  </si>
  <si>
    <t>Багш сонгон шалгаруулах журам боловсруулагдсан байна.</t>
  </si>
  <si>
    <t>Захирлуудын сонгон шалгаруулалт х ууль журмын дагуу явагдаж байна.</t>
  </si>
  <si>
    <t>Эрхлэгч нарын сонгон шалгаруулалт х ууль журмын дагуу явагдаж байна.</t>
  </si>
  <si>
    <t xml:space="preserve">ОНТөсөв, </t>
  </si>
  <si>
    <t>Хөтөлбөр шинээр боловсруулан батлуулж, хэрэгжүүлж эхэлсэн байна.</t>
  </si>
  <si>
    <t>"ЭЕШ-ын үр дүнг дээшлүүлэх-I" хөтөлбөрийг хэрэгжүүлсэн</t>
  </si>
  <si>
    <t>Хөтөлбөр шинээр боловсруулан батлуулж, хэрэгжүүлж эхэлсэн байна. /480 оноо/</t>
  </si>
  <si>
    <t xml:space="preserve">Хөтөлбөр шинээр боловсруулан батлуулж, хэрэгжүүлж эхэлсэн байна. </t>
  </si>
  <si>
    <t>Орон нутгийн төсөв, хувийн хэвшлийн дэмжлэг</t>
  </si>
  <si>
    <t>Багшийн хөгжил хөтөлбөр хэрэгжсэн</t>
  </si>
  <si>
    <t>Хөтөлбөр шинээр боловсруулж, батлуулсан байна.</t>
  </si>
  <si>
    <t xml:space="preserve">Багшийн ажлыг дүгнэх , урамшуулах нэмэлт шалгуурыг гаргасан байна.  </t>
  </si>
  <si>
    <t>Орон нутгийн төсөв, хөтөлбөрөөр</t>
  </si>
  <si>
    <t xml:space="preserve">Багш нарын мэдлэг чадвар ахисан байна. </t>
  </si>
  <si>
    <t>Монгол хэлний сургалтын хөтөлбөр, суралцахуйн удирдамжтай болгох асуудлыг шийдвэрлүүлсэн байна.</t>
  </si>
  <si>
    <t>Хөтөлбөрийн хэрэгжилтийг үргэлжлүүлэн хэрэгжүүлсэн байна. /Биелэлт 40 хувьд хүрсэн байна/</t>
  </si>
  <si>
    <t>Ерөнхий боловсролын сургуулиудын "Үдийн хоол" өгөх нөхцөл бололцоог бүрдүүлнэ.</t>
  </si>
  <si>
    <t>Сургуулиуд үдийн хоол өгөх боломж, нөхцөлийг үе шаттай хэрэгжүүлсэн байна.</t>
  </si>
  <si>
    <t>Улсын төсөв, орон нутгийн дэмжлэгээр</t>
  </si>
  <si>
    <t>Улс, орон нутгийн төсөв, төсөл, хөтөлбөр</t>
  </si>
  <si>
    <t>ОНтөсөв,  хувийн хэвшил</t>
  </si>
  <si>
    <t>Хөтөлбөрийг шинээр боловсруулан батлуулж, хэрэгжүүлж эхэлсэн байна.</t>
  </si>
  <si>
    <t>Хамрагдалт 20%-тай</t>
  </si>
  <si>
    <t>ОНТөсөв, хувийн хэвшил</t>
  </si>
  <si>
    <t>Хөтөлбөрийг боловсруулан батлуулсан байна.</t>
  </si>
  <si>
    <t xml:space="preserve"> Төлөвлөгөөт ажил зохион байгуулсан байна. </t>
  </si>
  <si>
    <t>ОНТөсөв, хувийн хэвшил, төсөл, хөтөлбөр</t>
  </si>
  <si>
    <t xml:space="preserve">Нэг цэгийн үйлчилгээний төв 1 ажилтантай болсон байна. </t>
  </si>
  <si>
    <t>ОНТөсөв, төсөл хөтөлбөр</t>
  </si>
  <si>
    <t>Улсын төсөв, төсөл хөтөлбөр</t>
  </si>
  <si>
    <t>Өдөрт 100 тн сүү боловсруулах Гүемхэн сүүний жижиг үйлдвэр ашиглалтад орсон.</t>
  </si>
  <si>
    <t>үйл ажиллагааны зардлаар</t>
  </si>
  <si>
    <t>ЖДҮ, сангийн хөрөнгөөр, төсөл, хөтөлбөр</t>
  </si>
  <si>
    <t>Үйл ажиллагааны зардлаар</t>
  </si>
  <si>
    <t>ОНТ, төсөл хөтөлбөр, хувийн хэвшил</t>
  </si>
  <si>
    <t>Төлөвлөгөө боловсруулан батлуулсан байна.</t>
  </si>
  <si>
    <t>ЖЛҮ, СХСан, ХЭДС, ХАА-г дэмжих сан, Төсөл, хөтөлбөр</t>
  </si>
  <si>
    <t>ОНТ, СХС, ЖДҮХС, ХЭДС</t>
  </si>
  <si>
    <t>СХС, ЖДҮХС, ХЭДС</t>
  </si>
  <si>
    <t xml:space="preserve">      </t>
  </si>
  <si>
    <t>АХБанкны зээлээр</t>
  </si>
  <si>
    <t>2 сумын нийт 560 га газарт усалгааны системийг шинээр барих  ажлыг зохион байгуулсан байна.</t>
  </si>
  <si>
    <t>УТ, ОНТ, СХС, ЖДҮХС, ХЭДС, хувийн хэвшил</t>
  </si>
  <si>
    <t>Хувийн хэвшлийн хөрөнгөөр</t>
  </si>
  <si>
    <t>Аймгийн нийт талбайн 10 хувийг хөрсний шинжилгээнд хамруулсан байна.</t>
  </si>
  <si>
    <t>Хүнсий ногоо дэд хөтөлбөрийг батлуулсан.</t>
  </si>
  <si>
    <t>УТ, ОНТ, ХААДСан</t>
  </si>
  <si>
    <t>Хүнсний ногоо хөтөлбөрийн хэрэгжилтийг  хангуулсан байна.</t>
  </si>
  <si>
    <t>Сумдад  жилд 3-аас доошгүй бэлчээрийн худаг гаргасан байна.</t>
  </si>
  <si>
    <t>Нийт 100 га талбайд тариалж 187 тн ургац хураан авсан.</t>
  </si>
  <si>
    <t>Сумдын бэлчээрийн төлөв байдлын үнэлгээг 79 цэгээс доошгүй  цэгт хийсэн байна.</t>
  </si>
  <si>
    <t>20000-аас доошгүй га-д царцаатай тэмцэх ажил хийгдсэн.</t>
  </si>
  <si>
    <t xml:space="preserve"> Хувийн хэвшил</t>
  </si>
  <si>
    <t>СХС, ЖДҮХС, ХЭДС, ХААДС</t>
  </si>
  <si>
    <t>СХС, ЖДҮХС, ХЭДС, ТББ</t>
  </si>
  <si>
    <t>Улсын төсөв, ОНтөсөв</t>
  </si>
  <si>
    <t>Аялал жуулчлалын нэг төрлийн бүтээгдэхүүн байна.</t>
  </si>
  <si>
    <t>ОНТөсөв, хувийн хэвшил, төсөл хөтөлбөр</t>
  </si>
  <si>
    <t>Эко орчин бүрдсэн байна. /2 цэг байгуулна/</t>
  </si>
  <si>
    <t>Стандартын шаардлага хангасан хогийн савтай болсон байна</t>
  </si>
  <si>
    <t>Газрын асуудал шийдвэрлэгдсэн байна.</t>
  </si>
  <si>
    <t>ОНТөсөв, Хувийн хэвшил, төсөл, хөтөлбөр</t>
  </si>
  <si>
    <t xml:space="preserve">ОНТөсөв </t>
  </si>
  <si>
    <t>3.3.9. Мал эмнэлгийн тогтолцооны шинэчлэлийг төгөлдөржүүлж, халдварт, гоц халдварт өвчинтэй тэмцэх, өвчний гаралтыг бууруулж,  малын гаралтай түүхий эд, бүтээгдэхүүнийг экспортод гаргах боломжийг бүрдүүлнэ.</t>
  </si>
  <si>
    <t>Судалгаа, төлөвлөлт хийгдсэн байна.</t>
  </si>
  <si>
    <t>Нэг сумын гудамж, зам, талбай, үл хөдлөх, эд хөрөнгийн хаягийг  байршуулсан байна.</t>
  </si>
  <si>
    <t>45 ш геодезийн байнгын цэг, тэмдэгтийг сэргээн засварлана.</t>
  </si>
  <si>
    <t>2021-2036 он хүртэл ГЗБын ерөнхий төлөвлөгөө хийж эхэлсэн байна</t>
  </si>
  <si>
    <t>Гадаадын хөнгөлөлттэй  зээл, технологийг ашиглах  талаар судлагдаж байгаа.</t>
  </si>
  <si>
    <t xml:space="preserve">
</t>
  </si>
  <si>
    <t xml:space="preserve">Судалгаа,
 ТЭЗҮ-г хийгдсэн байна.
</t>
  </si>
  <si>
    <t xml:space="preserve"> Улс, орон нутгийн төсөв</t>
  </si>
  <si>
    <t>2 сумын хөгжлийн ерөнхий төлөвлөгөөг боловсруулж хийлгүүлсэн байна.</t>
  </si>
  <si>
    <t xml:space="preserve"> ТУНС-ийн хэрэгжилтийг хангуулж,           Татвар төлөгчдийг бүртгэлд бүрэн хамруулсан байна.</t>
  </si>
  <si>
    <t>Иргэд</t>
  </si>
  <si>
    <t>Мал, тэжээвэр амьтдын тооллого хийгдсэн байна.</t>
  </si>
  <si>
    <t xml:space="preserve">Зарим сумдын замын засвар, тэмдэг, тэмдэглэгээтэй болсон байна. </t>
  </si>
  <si>
    <t>ТӨРӨЛХ НУТАГ, ТӨГӨЛДӨР ХӨГЖИЛ
6.1. Өлгий сумын иргэдийн ая тухтай амьдрах орчин нөхцөлийг бүрдүүлнэ.</t>
  </si>
  <si>
    <t>6.1.1. “Өнгөтэй Өлгий-хот тохижилтын алба” орон нутгийн өмчит аж ахуйн тооцоот үйлдвэрийн газрыг шинэчлэн байгуулна.</t>
  </si>
  <si>
    <t>“Стандарттай Өлгий” болгох  арга хэмжээг шат дараатай хэрэгжүүлнэ.</t>
  </si>
  <si>
    <t>Хөгжлийн бодлогын баримт бичиг боловсруулан батлуулсан байна.</t>
  </si>
  <si>
    <t>Азийн хөгжлийн банкны хөнгөлттэй зээл</t>
  </si>
  <si>
    <t>Айл өрхүүд гэрэл цахилгаантай болсон байна.</t>
  </si>
  <si>
    <t>Дэлхийн банк хөнгөлөлттэй зээл</t>
  </si>
  <si>
    <t xml:space="preserve"> ОНТөсөв</t>
  </si>
  <si>
    <t xml:space="preserve">УТөсөв, ОНТөсөв </t>
  </si>
  <si>
    <t xml:space="preserve">Улс, орон нутгийн төсөв, </t>
  </si>
  <si>
    <t>Сургалтын танхимтай болсон байна.</t>
  </si>
  <si>
    <t>Санхүүгийн дэмжлэг авч байсан</t>
  </si>
  <si>
    <t>Бүх шатны сургалт зохион байгуулах орчин бүрдсэн байна.</t>
  </si>
  <si>
    <t>Аймгийн Асрамжийн газрын барилгыг ашиглалтад оруулна.</t>
  </si>
  <si>
    <t>УТөсөв /Халамжийн сан/</t>
  </si>
  <si>
    <t>ОНТөсөв, Хувийн хэвшил, ААН</t>
  </si>
  <si>
    <t xml:space="preserve">Согтуугаар үйлдэгдэж буй гэмт хэргийн тоо  58 </t>
  </si>
  <si>
    <t>Хилийн харуул уудын  40 % мотоциклтэй.</t>
  </si>
  <si>
    <t>Хилийн харуулуудын байр хуучирч муудсан.</t>
  </si>
  <si>
    <t>4 хөтөлбөр байна.</t>
  </si>
  <si>
    <t>Орон нутгаас олдсон түүх, археологийн олдворуудын судалгааг гаргасан байна</t>
  </si>
  <si>
    <t>Шаардлагатай сургалтын хэрэгслээр хангасан байна.</t>
  </si>
  <si>
    <t>Сургалт зохион байгуулагдсан байна.</t>
  </si>
  <si>
    <t>Орон нутгийн төсөв, хувийн хэвшил, төсөл, хөтөлбөр</t>
  </si>
  <si>
    <t>Улсын төсөв, ОНТөсөв, төсөл хөтөлбөр</t>
  </si>
  <si>
    <t>Аймаг, сумдын төрийн албан хаагчдын ажиллах нөхцөлийг үе шаттай сайжруулсан байна.</t>
  </si>
  <si>
    <t>Олон улсын төсөл, хөтөлбөр хэрэгжүүлэгч байгууллагуудтай хамтын ажиллагааг өргөжүүлж, орон нутагт оруулах хөрөнгө оруулалтыг нэмэгдүүлнэ.</t>
  </si>
  <si>
    <t>Ажлын хэсэг байгуулж, загвар боловсруулах ажлыг эхэлсэн байна.</t>
  </si>
  <si>
    <t>Дотоод мэдээлэл солилцооны программтай болсон байна.</t>
  </si>
  <si>
    <t>Зураг төсөв хийгдэж эхэлсэн  байна.</t>
  </si>
  <si>
    <t>Барилгын ажлыг үргэлжлүүлсэн байна.</t>
  </si>
  <si>
    <t>Улсын газар зохион байгуулалтын ерөнхий төлөвлөгөөнд нийцүүлэн аймгийн газар зохион байгуулалтын ерөнхий төлөвлөгөөг шинэчлэн боловсруулна.</t>
  </si>
  <si>
    <t>Өргөтгөлийн зураг төсөв хийлгэх хөрөнгийг 2022 оны төсөвт тусгуулсан байна.</t>
  </si>
  <si>
    <t>4.1.4. Төрийн байгууллагуудын үйл ажиллагаанд мэдээллийн технологийг нэвтрүүлэн ажлын уялдаа холбоог сайжруулж, дотоод мэдээлэл солилцооны программыг нэвтрүүлэх замаар төрийн үйлчилгээг хөнгөн шуурхай, хүртээмжтэй болгоно.</t>
  </si>
  <si>
    <r>
      <t xml:space="preserve">ОРОН НУТАГ, ОРГИЛУУН ХӨДӨЛМӨР </t>
    </r>
    <r>
      <rPr>
        <b/>
        <i/>
        <sz val="10"/>
        <rFont val="Arial"/>
        <family val="2"/>
      </rPr>
      <t xml:space="preserve">       </t>
    </r>
    <r>
      <rPr>
        <b/>
        <sz val="10"/>
        <rFont val="Arial"/>
        <family val="2"/>
      </rPr>
      <t xml:space="preserve">                                                                                                                                                                                                                                                                                                                                                                                6.2. Аймгийн төв болон сумдын хөгжлийг дэмжиж, иргэдийн амьдрах нөхцөлийг сайжруулан, амьдралын чанарыг дээшлүүлнэ.</t>
    </r>
  </si>
  <si>
    <t>Гүйцэтгэлээр</t>
  </si>
  <si>
    <t xml:space="preserve">ХОЁР. ХҮНИЙ ХӨГЖЛИЙН БОДЛОГО.   ЭРДЭМ БОЛОВСРОЛД ЭРС ӨӨРЧЛӨЛТ      
</t>
  </si>
  <si>
    <t>2.1. Хүн бүрт чанартай боловсрол эзэмших тэгш боломж бүрдүүлж, тэгш хамруулах тогтолцоог бэхжүүлнэ.</t>
  </si>
  <si>
    <t xml:space="preserve">1-3 удаа туршлага судалж байсан. </t>
  </si>
  <si>
    <t xml:space="preserve"> Боловсролын чанарын шинэчлэл" хөтөлбөрт хамрагдаж байгаа сургуулийн тоо-15</t>
  </si>
  <si>
    <t xml:space="preserve">Сумдын эргэлтийн эмийн санг тусгаарлаж, байгууллагын өөрийн орлогыг нэмэгдүүлсэн байна. </t>
  </si>
  <si>
    <t>2021-202</t>
  </si>
  <si>
    <t>Нийт малчдын 10.4 хувь нь даатгуулсан</t>
  </si>
  <si>
    <t xml:space="preserve">Царцааны тархалт буурч, бэлчээрийн даац нэмэгдсэн байна  </t>
  </si>
  <si>
    <t xml:space="preserve">Ёс зүйн зөрчил гаргасан албан хаагч давхардсан тоогоор 30,  анх удаа гаргасан 28, давтан гаргасан 2 албан хаагч байна.
</t>
  </si>
  <si>
    <t>7 байгууллагын хүний нөөцийн томилгооны зөрчлийг арилгах чиглэлээр зөвлөн туслах ажил хийгдсэн.</t>
  </si>
  <si>
    <t xml:space="preserve">ТЗ-ны 84 албан хаагчийн зэрэг дэвийг шинээр тогтоож, 99 албан хаагчийн зэрэг дэвийг ахиулан олгосон. </t>
  </si>
  <si>
    <t>АЙМГИЙН ЗАСАГ ДАРГЫН ТАМГЫН ГАЗАР</t>
  </si>
  <si>
    <t>Тус аймгийн Баяннуур сумын нутаг дэвсгэр “Уушгийн улаан” талбайд улсын төсвийн хөрөнгөөр геологийн судалгааны ажлыг гүйцэтгэж байгаа “Гео-Орон” ХХК-ийн судалгааны ажлыг дэмжиж, хамтарч ажиллав.   Цэнгэл сумын Цэнгэл нэртэй талбайд үйл ажиллагаа явуулж буй “Эс Жи групп” ХХК-ийн хүдэр баяжуулах үйлдвэр, хаягдлын сангийн барилга  угсралтын ажлыг ашиглалтад оруулсан. Тус компанид орон нутгаас 80 иргэн ажиллаж байгаа ба ажилчдын дундаж цалин 1.0 сая төгрөг байна.                                                                                            Тус аймгийн хэмжээнд 2020 онд ашигт малтмалын хайгуул, олборлолт явуулсан аж ахуйн нэгжүүдийн болон  аймагт бүртгэлтэй аж ахуйн нэгжүүд орон нутгийн төсөвт  116.7 сая төгрөгийн татвар, 6.36 сая төгрөгийн төлбөр хураамж төлж, 38.0 сая төгрөгийн хандив өгсөн байна.</t>
  </si>
  <si>
    <t>Тус аймгийн Буянт сумын нутаг дэвсгэрт “Шар нуруу” нэртэй талбайд “АБЗЗО” ХХК MV-83000023, Бугат сумын нутаг дэвсгэрт “Бугын тал” нэртэй  талбайд “Таукен металсс” ХХК MV-83000028, Ногооннуур сумын нутаг дэвсгэрт “Тавалтайн ам” нэртэй  талбайд “Металлкен” ХХК MV-83000031,  Толбо сумын нутаг дэвсгэрт “Ахтомпах” нэртэй талбайд “Толбожай” ХХК MV-83000035,  Цэнгэл сумын нутаг дэвсгэрт “Цагаан гол” нэртэй талбайд “Цэнгэл тоосго” ХХК MV-83000036   дугаартай түгээмэл тархацтай ашигт малтмалын тусгай зөвшөөрөлтэйгээр ашиглалтын үйл ажиллагааг хэвийн явуулж байна.</t>
  </si>
  <si>
    <t>хугацаа болоогүй.</t>
  </si>
  <si>
    <t>Цэнгэл сумын Хотон, Хурган нуурийн нарийн гүүрийн дэргэд отоглох, хоноглох цэг барих техникийн тодорхойлолтын дагуу, нээлттэй сонгон шалгаруулалтыг 2021 оны оны 6 дугаар сарын 21-ний өдрөөс эхлэн зарласан боловч уг ажлыг хийх хүсэлт ирүүлээгүй, санхүүжилтийн хэмжээ нь уг ажлыг бүрэн хийж гүйцэтгэхэд хүрэлцэхгүй болсон тул, Монгол Алтайн нурууны УТХГ-ын хамгаалалтын захиргаатай шууд гэрээгээр хийлгэж эхлээд байна.</t>
  </si>
  <si>
    <t>Монгол Алтайн нурууны болон Хөх Сэрхийн нурууны улсын тусгай хамгаалалттай газруудын онцгой, аялал жуулчлал, хязгаарлалтын бүсэд улсын төсвийн 22.0 сая төгрөгийн хөрөнгө оруулалтаар MNS стандартын дагуу 160 ширхэг хилийн багана, 2 самбар, 23 тэмдэг тэмдэгжүүлэлт хийсэн.</t>
  </si>
  <si>
    <t>Холбогдох мэргэжлийн байгууллагуудаас стандартын шаардлага хангасан нэг загварын ангилан ялгах хогийн савтай болох талаар заавар, зөвлөмж, чиглэл өгч ажилласны хүрээнд Өлгий сумын хэмжээнд 13 байгууллага, аж ахуйн нэгж ангилан ялгах хогийн сав байршуулсан.</t>
  </si>
  <si>
    <t>Ахуйн хог хаягдлыг дахин боловсруулах үйлдвэр байгуулах газрын байршлыг аймгийн Газар зохион байгуулалтын ерөнхий төлөвлөгөөнд тусгуулахаар санал өгч ажиллаж байна.</t>
  </si>
  <si>
    <t>Өлгий сумын агаарын чанарыг сайжруулах бүс тогтоож, бүсэд мөрдөх журамд тусгах саналыг холбогдох мэргэжлийн байгууллагуудаас авч нэгтгэн боловсруулж Байгаль орчин, аялал жуулчлалын яаманд хүргүүлэв.</t>
  </si>
  <si>
    <t>Тус аймгийн хувьд шахмал түлшний үйлдвэрийг нүүрс ашиглалтын тусгай  зөвшөөрөлтэй “Хотгор” ХХК, “Жанат” ХХК-иудад түшиглэн байгуулах боломжтой байгаа ба  “Эрчим хүчний эдийн засгийн хүрээлэн” ТӨААТҮ-ийн газар “Бүс нутгийн томоохон нүүрсний уурхайнуудыг түшиглэн сайжруулсан шахмал түлшний үйлдвэр барих” техник эдийн засгийн үндэслэл боловсруулахад шаардлагатай мэдээллийг хүргүүлэн хамтран ажиллаж байна.</t>
  </si>
  <si>
    <t xml:space="preserve">“Ногоон паспорт-Ногоон төгөл” цэцэрлэгт хүрээлэнгийн хашаанд 2021 онд гоёлын болон жимсний 570 ширхэг суулгац нэмж тарьж, ургуулж байна. Мөн цэцэрлэгт хүрээлэнгийн 3.5 га талбайд урд онуудад болон энэ жилд таригдсан нийт 5000 ширхэг гоёлын болон жимсний моднуудыг усалгаанд зориулж орон нутгийн төсвийн 10.0 сая төгрөгөөр 1 гүний худаг гаргаж ашиглалтад оруулсан.  Өлгий суманд шинээр ногоон байгууламж байгуулах зорилгоор 114 га талбайг газар зохион байгуулалтын төлөвлөгөөнд тусгуулан авч эхний ээлжинд 300.0 сая төгрөгөөр хашаа, хамгаалалтын ажлыг эхлүүлээд байна. Цамбагарав уулын БЦГ-ын хязгаарлалтын бүс болох Цэцэгтийн хавцал дахь ойжуулалтын талбайд 10000 мөчир суулгав. Өлгий сумын нутаг дэвсгэрт нисэх буудал явах замын дагуу байгуулсан 5 га Ойн зурвасын ажлын усалгаа арчилгаанд орон нутгийн төсвөөс 2.8 сая төгрөг хуваарилж усалгаа арчилгааны ажлыг хийлгэв.  Аймгийн Засаг даргын 2021 оны А/443 дугаар захирамж гарган “Цэвэр- Ногоон –Өлгий” аяныг 2 үе шаттайгаар зохион байгуулж Өлгий сумын Ховд голын эрэг дагуух ногоон байгууламжийн хашаанд 6600 ширхэг улиас, бургас таригдаж, 95 хувийн амьдралтай ургаж байна. Мөн намрын тарилтаар одоогоор 65 гаруй албан байгууллага оролцож 1800 гаруй ширхэг улиас, бургас тарьсан. </t>
  </si>
  <si>
    <t xml:space="preserve">Аймгийн ИТХ-ын 2021 оны 02 дугаар сарын 25-ны өдрийн 20 дугаар тогтоолоор Бугат сумын Саят Толгой 8,6 га газар, Алтанцөгц сумын Цамбагарав уул 63 га газар, Улаанхус сумын Тахилгат толгой 0,59 га газруудыг аялал жуулчлалын түр буудаллах цэг, үйлчилгээний цогцолбор байгуулах зориулалтаар 20 жилийн хугацаатай орон нутгийн тусгай хэрэгцээнд хамруулав. Амйгийн ИТХ-ын 2021 оны 02 дугаар сарын 25-ны өдрийн 21 дүгээр тогтоолоор 2016 оны 03 дугаар сарын 04-ний өдрийн 70 дугаар тогтоолоор баталсан орон нутгийн тусгай хамгаалалтад авсан газруудын тусгай хамгаалалтад байх хугацааг 15 жилээр сунгах шийдвэр гаргуулан мэдээллийн санд бүртгүүлэн ажиллав. </t>
  </si>
  <si>
    <t>Аймгийн Засаг даргын 2021 оны А/443 дугаар захирамж гарган “Цэвэр- Ногоон –Өлгий” аяныг 2 үе шаттайгаар зохион байгуулж ажиллав.  Аяны хүрээнд аймгийн хэмжээнд нийт 36232 ширхэг мод таригдсан. Мод үржүүлгийн талбайн тарьц суулгацын нөөцийг нэмэгдүүлэх зорилгоор мөчир тарих газрын хөрс боловсруулалтын ажлуудыг хийж 40.000 гаруй ширхэг  улиас, бургас модны мөчир тарих ажлыг хийж гүйцэтгэсэн, ургалт нь 95-аас дээш амьдралтын хувьтай байна. “Грин Алтан ирээдүй” ойн мэргэжлийн байгууллага нь Сагсай сумын нутаг дэвсгэрт 10 га талбайд ойжуулалтын ажил хийж гүйцэтгэсэн.</t>
  </si>
  <si>
    <t xml:space="preserve">2021 онд холбогдох мэргэжлийн байгууллагууд хамтарч хүрээлэн буй орчны эсрэг гэмт хэрэг, зөрчлөөс урьдчилан сэргийлэх хяналт шалгалтыг 5 удаа зохион байгуулж, илрүүлсэн зөрчил 20, Торгууль, нөхөн төлбөр 11.737.370 мянган төгрөгийн барагдуулалт хийгдсэн.Монгол Алтайн нурууны УТХГ-ын хамгаалалтын захиргааны зүгээс холбогдох мэргэжлийн байгууллагууд хамтарсан болон бие даасан удирдамжийн давхардсан тоогоор төлөвлөгөөт хяналт шалгалт 52 удаа, төлөвлөгөөт бус хяналт шалгалт 66, гүйцэтгэлийн шалгалт 45, урьдчилсан хяналт шалгалт 51 удаа нийт давхардсан тоогоор 216 удаа хяналт шалгалт хийсэн. Хяналт шалгалтын үр дүнд 2021 онд зөвшөөрөлгүй мод бэлтгэсэн гэх гэмт хэргийн шинжтэй 3 зөрчлийг шалгаж хууль хяналтын байгууллагад шилжүүлж, 2 зөрчлийг шалгаж нийт 0.8 сая төгрөгийн торгууль тавьж, 1.2 сая төгрөгийн нөхөн төлбөр оногдуулж төлбөрийг бүрэн барагдуулж ажилласан. </t>
  </si>
  <si>
    <t>Ой хээрийн түймрээс урьдчилан сэргийлэх, бугын эврийг түр хугацаагаар түүхийг хориглох, ТХГН-ийн тухай хуулийн Монгол, Казах хэлээр нийт 4 төрлийн 2000 гаруй сурталчилгааны материалыг 1000 гаруй өрхөд тарааж, ой, хээрийн  түймрээс урьдчилан сэргийлэх хяналт шалгалтын ажлыг 4 удаа хийв. 2021 онд жилийн тайлант хугацаанд ямар нэгэн ой, хээрийн түймэр гараагүй болно.</t>
  </si>
  <si>
    <t>Өлгий сумын хог хаягдлын төвлөрсөн цэгийг Бугат сумын нутаг дэвсгэрт байгуулахаар газрын асуудлыг шийдвэрлэсэн.</t>
  </si>
  <si>
    <t>Хугацаа болоогүй</t>
  </si>
  <si>
    <t>ХХААХҮЯам, ЖДҮГазраас зохион байгуулсан "Эх оронч худалдан авалт" цахим үзэсгэлэн худалдаанд тус аймгийн 3 жижиг, дунд үйлдвэр эрхлэгч хамрагдаж, бүтээгдэхүүнээ сурталчилсан. Монгол-Японы Эдийн засгийн түншлэлийн хэлэлцээр хэрэгжиж эхэлсний 5 жилийн ойн хүрээнд Монгол Улсын Гадаад харилцааны яам, Хүнс, хөдөө аж ахуй, хөнгөн үйлдвэрийн яам, Жижиг дунд үйлдвэрийн газар, Япон Улс дахь Монгол Улсын Элчин сайдын яам хамтран зохион байгуулж буй "Монгол Японы Цахим Бизнес Форум, Үзэсгэлэн 2021" арга хэмжээ нь 6 сарын 25-наас 7 сарын 5-ны хооронд зохион байгуулагдсан. Энэхүү цахим үзэсгэлэн худалдаанд тус аймгийн Кенжедара ХХК, Алтайн оймс ХХК, Баян булаг Өлгий нөхөрлөл, Бест Алтай Экспедишн, Голден Ийгл тур, Асылмура ХХК болон Казах крафт ХХК-ууд өөрсдийн үйлдвэрлэсэн бүтээгдэхүүнээ танилцуулж оролцлоо.</t>
  </si>
  <si>
    <t>ОНХСангаас Булган сумын булган багийн Өндөр харын модон гүүр, сумын төвийн гүүр,  Толбо сумын 3-р багийн модон гүүр, Дэлүүн сумын Шургын гүүр, Буянт сумын Хөх эргийн модон гүүр, Алтанцөгц сумын Хавцлын голд модон гүүр шинээр барьж ашиглалтанд оруулав</t>
  </si>
  <si>
    <t>Төлөвлөгөөг тодотгон дахин шинэчилсэн байна.</t>
  </si>
  <si>
    <t>Орон нутгийн хамгаалалтын томилгоот нэгжийн бүрэлдэхүүнийг сумдын ЗДТГ-ын даргатай хамтран тодотгосон. Цэргийн штабын сургалтын нэгдсэн төлөвлөгөөний дагуу цэргийн бэлтгэл сургалтыг зохион явуулахад шаардагдах хичээлийн конспек болон бусад бэлтгэл ажлыг хангаж сургалтыг бүсчлэн зохион байгуулсан.</t>
  </si>
  <si>
    <t>Зэвсэгт хүчний 340 дүгээр ангид 150 ортой хүүхдийн цэцэрлэг барих зориулалт бүхий 2500 мкв газрыг ангийн байрлалаас 50 метр орчимд /урд хэсэгт/ олгох шийдвэрийг гаргуулж техникийн нөхцөлийг хангуулсан.</t>
  </si>
  <si>
    <t>Аймгийн Батлан хамгаалах газрыг дэлгэхэд зориулж 9х6 хэмжээтэй асар 1 ширхэг, 4х4 палатка майхан 1 ширхэг, проектор 1 ширхэг, цахилгаан үүсгүүр 1 ширхэг тус тус сургалт зохион байгуулахад зориулан худалдаж авч нөөц бүрдүүлсэн.</t>
  </si>
  <si>
    <t xml:space="preserve">Залуучуудыг эрүүл мэндийн үзлэг эмчилгээнд хамруулсан байна.  </t>
  </si>
  <si>
    <t>Зэвсэгт хүчний  ангиудын ажиллах нөхцлийг сайжруулахад орон нуттгаас дэмжлэг үзүүлж, 331 дүгээр ангид 8.9 сая төгрөгийн үнэ бүхий хөгжмийн аппаратур техник хэрэгсэл, 340 дүгээр ангид  9.2 сая төгрөгийн үнэ бүхий хүндэт харуул жагсах хивс, дрожыг, 116 дугаар салбарт 3.5 сая төгрөгний  богино долгионы станц, нийт 21.6 сая төгрөгийг  аймгийн Засаг даргын нөөц сангаас шийдвэрлэн худалдан авах эрхийг шилжүүлж хүлээлгэн  өгсөн.</t>
  </si>
  <si>
    <t>Ковид цар тахлаас болоод хийгдээгүй</t>
  </si>
  <si>
    <t>2021 оны хэрэгжилт</t>
  </si>
  <si>
    <t xml:space="preserve">2021 оны хүрэх түвшин </t>
  </si>
  <si>
    <t>Хүрсэн түвшин, үр дүн</t>
  </si>
  <si>
    <t>Хэрэгжилт /хувь/</t>
  </si>
  <si>
    <t>Зарцуулсан хөрөнгийн хэмжээ               (сая төгрөг)</t>
  </si>
  <si>
    <t>Дэлүүн  сумын арьс, шир боловсруулах анхан шатны цех байгуулахад сум хөгжүүлэх сангаас 20.0 сая төгрөгний хөнгөлөлттэй зээл, Алтанцөгц сум ОНХСангаас 10.0 сая төгрөгний дэмжлэг үзүүлсэн.</t>
  </si>
  <si>
    <t xml:space="preserve"> Хугацаа болоогүй</t>
  </si>
  <si>
    <t>х/б</t>
  </si>
  <si>
    <t>ААН-үүдэд төрөөс үзүүлж байгаа хөнгөлөлтийн талаар бичих ХОХБТХ, ЭРЧИМ ХХК, ЦШСГ</t>
  </si>
  <si>
    <t xml:space="preserve">“Гэр бүлийн хөгжлийг дэмжих” аймгийн дэд хөтөлбөрийг аймгийн Гэр бүл, хүүхэд, залуучуудын хөгжлийн газраас судалгааны үндсэн дээр боловсруулан Засаг даргын зөвлөлөөр хэлэлцүүлж, аймгийн ИТХ-ын ээлжит хуралдаанаар оруулан батлуулахаар төслийг бэлэн болгосон. </t>
  </si>
  <si>
    <t>Төр засгийн хууль тогтоомж, тогтоол шийдвэр, хөтөлбөр, үндсэн чиглэлийн зорилтуудыг хяналтад авч, орон нутагт хэрэгжүүлэх, биелэлтийг хангуулах ажлыг зохион байгуулан хэрэгжилтэд явцын үнэлгээ хийж, ЗГХЭГ-т хагас, бүтэн жилээр тайлагнасан болно. 2021 оны хагас жилийн байдлаар  Засгийн газрын www.unelgee.gov.mn мэдээллийн нэгдсэн системд Монгол Улсын 9 хуулийн 38 заалт, Засгийн газрын хуралдааны 18 тэмдэглэлийн 23 заалт, Засгийн газрын 5 албан даалгаврын 24 заалт, Ерөнхийлөгчийн 3 зарлигийн 5 заалт, Засгийн газрын 74 тогтоолын 120 заалт буюу нийт 116 хууль тогтоомж, тогтоол шийдвэрийн 223 зүйл заалтын хэрэгжилтийн явцад хяналт-шинжилгээ, үнэлгээ хийхэд биелэлт нэгдсэн дүнгээрээ 92.70 хувьтай үнэлэгдсэн.</t>
  </si>
  <si>
    <t>Аймгийн Засаг даргын Тамгын газрын байрны 2 дугаар давхарт худалдан  авах үйл ажиллагааны  сонгон шалгаруулалт,  тендер үнэлэх үйл ажиллагааны ил тод байдлыг хангах зорилгоор иж бүрэн тоног төхөөрөмж бүхий тасалгааг ашиглалтад оруулсан. Худалдан авах үйл ажиллагаа ил тод нээлттэй зохион байгуулагдах танхимаар хангагдсан болно.</t>
  </si>
  <si>
    <t>Монгол Улсын Засгийн газрын 2020 оны 206 дугаар тогтоолоор батлагдсан “Бодлогын баримт бичгийн хэрэгжилт болон захиргааны байгууллагын үйл ажиллагаанд хяналт-шинжилгээ, үнэлгээ хийх нийтлэг журам” шинэчлэн батлагдсантай холбогдуулан орон нутгийн онцлогт нийцсэн аргачлалыг шинэчлэн боловсруулж, "Бодлогын баримт бичгийн хэрэгжилт, захиргааны байгууллагын үйл ажиллагаанд хяналт-шинжилгээ, үнэлгээ хийх журам"-ыг аймгийн Засаг даргын 2021 оны А/751 дүгээр захирамжаар батлуулан сум, байгууллагуудад үйл ажиллагаандаа мөрдөж ажиллах талаар чиглэл хүргүүлэн, хэрэгжилтийг хангуулан ажиллаж байна.</t>
  </si>
  <si>
    <t xml:space="preserve">Орон нутагт нэн шаардлагатай боловсон хүчнийг бэлтгэх асуудлын хүрээнд ЕБС-ийн төгсөгчдийг гадаад орнуудад сургах бодлогыг хэрэгжүүлэн, тал бүрийн бололцоог бүрдүүлэн ажиллаж байна. Дээрх ажлын хүрээнд гадаад улсын Засгийн газрын тэтгэлэгт Эмпати сургуулийн 6, Дарын цогцолбор сургуулийн 10, Зайд сургуулийн 7, Бастама сургуулийн 5 сурагч тус тус хамрагдан суралцаж байна. </t>
  </si>
  <si>
    <t xml:space="preserve">Архивын баримтын хадгалалт хамгаалалтыг сайжруулах ажлын хүрээнд  нийт 4 ширхэг нягтруулсан төмөр  шүүгээгээр хангагдсан. Мөн тус онд  Архивын тасаг иж бүрэн компьютер , ажлын ширээ, бичиг хэргийн төмөр шүүгээ,  галын хор,  олон үйлдэлд хувилагч машин,  сандал, иж бүрэн галын булан, хамгаалалтын бүрхүүлтэй гэрэл, агааржуулагч зэрэг нийт 16 622 000 төгрөгийн төсөвт өртөгтэй тоног төхөөрөмж, бараа эд зүйлээр хангагдав.
</t>
  </si>
  <si>
    <t>Сумын татварын байцаагчдыг унаатай болгох асуудлын хүрээнд энэ онд Алтай, Алтанцөгц, Булган, Дэлүүн, Улаанхус, Цэнгэл, Сагсай зэрэг 7 сумын байцаагчдад  мотоциклтэй болгосон. Төлөвлөсөн ажлын хүрээнд үлдсэн сумдын байцаагч нарыг унаатай болгох асуудлыг 2022 оны төсөвт тусган хэрэгжүүлэхээр төлөвлөж байна.</t>
  </si>
  <si>
    <t xml:space="preserve">Дундаж </t>
  </si>
  <si>
    <t>ЕРӨНХИЙ ДҮН</t>
  </si>
  <si>
    <r>
      <t xml:space="preserve">Аймаг, сумдын яаралтай тусламжийн үйлчилгээг сайжруулахын тулд Цэнгэл, Буянт сумын эрүүл мэндийн төвд, Ногооннуур сумын Чихтэйн болон  Улаанхус сумын Хөх Хөтөл багийн их эмчийн салбарт фургон машин,  аймгийн Нэгдсэн эмнэлэгт яаралтай тусламжийн бүрэн тоноглолтой фургон, Хантар маркийн 2, нийт 6 түргэн тусламжийн машинаар хангагдаж түргэн тусламжийн үйлчилгээний чанар, хүртээмж сайжирсан.  Аймгийн Нэгдсэн эмнэлгийн </t>
    </r>
    <r>
      <rPr>
        <sz val="10"/>
        <color theme="1"/>
        <rFont val="Arial"/>
        <family val="2"/>
      </rPr>
      <t>яаралтай тусламжийн тасгийг шаардлагатай тоног төхөөрөмжөөр хангаж, 4 их эмч, 8 сувилагч 24 цагаар  яаралтай тусламжийг үзүүлснээр  эмнэлгийн яаралтай тусламж авах үйлчилгээний чанар хүртээмжийг  дээшлүүлэн ажиллаж байна.</t>
    </r>
    <r>
      <rPr>
        <sz val="10"/>
        <rFont val="Arial"/>
        <family val="2"/>
      </rPr>
      <t xml:space="preserve">
Аймгийн нэгдсэн эмнэлгийн төрөх тасагт яаралтай тусламж үзүүлэх /олон үзүүлэлттэй монитор, төрөхийн ор, нярайн фото гэрлийн эмчилгээний дулаан ширээ, нярайн шарлалт эмчлэх аппарат, хүүхдийн даралтын аппарат, пульсоксиметр, амьсгал тоологч, эх хүүхдийн жин хэмжигч, өндөр хэмжигч, амбу, тариурын автомат шахуурга зэрэг / 66.235.000 төгрөгний тоног төхөөрөмж төслөөр нийлүүлэгдэж тусламж үйлчилгээнд ашигласнаар  эх, нярайн эрүүл мэндийн тусламж үйлчилгээний чанар хүртээмж дээшилсэн. ЭМХТөвөөс Завхан  аймагт бүсчилэн  зохион байгуулсан  Яаралтай тусламжийн сэхээн амьдруулах тоног төхөөрөмж ашиглах 3 хоногийн  сургалтанд  яаралтай тусламжийн-1 их эмч, 1-сувилагч, мэдээгүйжүүлэлтийн-1 их эмч 1- сувилагчийг тус тус хамруулсан. Улсын төсвийн санхүүжилтээр яаралтай тусламжийн тасгийн эмч, эмнэлгийн мэргэжилтэнүүдийг чадавхижуулах богино хугацааны сургалтанд  нэгдсэн эмнэлгийн яаралтай тусламжийн тасгийн 4 сувилагчийг, Цэнгэл сумын 1 их эмчийг яаралтай тусламжийн их эмч мэргэжлээр сургаж байна. </t>
    </r>
  </si>
  <si>
    <t>Сумдад үйл ажиллагаа явуулж байгаа эмийн сангуудын “Эмийн санд тавих нийтлэг шаардлага MNS 5260:2015” стандартын хэрэгжилт болон Эрүүл мэндийн сайдын  “Эмийн эргэлтийн сангийн ажиллах журам” 2011 оны 297 дугаар тушаалыг тус, тус үндэслэн үйл ажиллагаанд тогтмол хяналт тавьж, байнгын уялдаа холбоотой ажиллаж байна.  Эрүүл мэндийн газрын ажлын албан хүсэлтийг хүлээн авч,  зохих баримт бичгийг бүрдүүлж ажилласны дүнд аймгийн эрүүл мэндийн байгууллагуудад тусгай зөвшөөрөл олгох аймгийн комиссын хурлаас  Сагсай, Цэнгэл сумын эрүүл мэндийн эмийн санг “Эргэлтийн эмийн сан” болгох тусгай зөвшөөрөлийг олгож, эрх авсан Эргэлтийн эмийн сангуудын үйл ажиллагаа хэвийн явагдаж сумын иргэдэд эмнэлгийн тусламж үйлчилгээг хүртээмжтэй  хүргэж, чанартай, хямд үнээр эм, эмнэлгийн хэрэгслээр хангаснаар эрүүл мэндийн төвийн үйл ажилллагаанд ашигтай ажиллах боломж бүрдүүлсэн  байна.</t>
  </si>
  <si>
    <t>Үндэсний хөтөлбөрийн хэрэгжилт хангагдсан байна.</t>
  </si>
  <si>
    <r>
      <t xml:space="preserve">Аймгийн хэмжээнд амбулаториор 386,000 хүнд үзлэг хийж, хувь хүн, байгууллагуудын хүсэлтийн </t>
    </r>
    <r>
      <rPr>
        <sz val="10"/>
        <color rgb="FF000000"/>
        <rFont val="Arial"/>
        <family val="2"/>
      </rPr>
      <t>дагуу 156,000 хүн урьдчилан сэргийлэх үзлэгт буюу амбулаториор үйлчилгээ авсан иргэдийн  40 орчим  хувь урьдчилан сэргийлэх үзлэгт хамрагдсан байна. НЭ-ийн Дотор, Эх барих эмэгтэйчүүд, Зүрх судас, ЭХО, Шүд, Нүдний нарийн мэргэжилийн эмч нар  Сагсай, Улаанхус, Алтанцөгц, Баяннуур, Булган, Цэнгэл,  сумдад үзлэг хийсэн. Үүнд: Нүдний эмч Улаанхус алслагдсан Булган сумдад харааны гажигийг эрт илрүүлэх зорилгоор нийт 320 хүнд,  Эмэгтэйчүүд үзлэгт 154 эхийг хамруулсан. Зүрх судасны чиглэлээр Цагааннуур тосгонд 35 хүнд, дүрс оношилгооны чиглэлээр Алтай, Буянт, Толбо, Ногооннуур сумдын 127 хүнд үзлэг хийгдсэн байна.</t>
    </r>
  </si>
  <si>
    <t>2021 онд “Тарваган тахал өвчнөөс урьдчилан сэргийлэх ажлыг эрчимжүүлэх” 03 дугаар албан даалгавар, байгууллагууд хамтран ажиллах төлөвлөгөөг аймгийн Засаг даргын захирамжаар  батлуулж холбогдох 11 байгууллага хамтран ажилласан. 
Тарваган тахлаас урьдчилан сэргийлэх тандалт судалгаа хийхэд зориулан 2.5 сая төгрөгийн нэмэлт санхүүжилтийн дэмжлэг үзүүлсэн.
Байгалийн голомт хяналтын шинжилгээг 2021.05.25-2021.06.15-ны хооронд Толбо, Дэлүүн, Алтай, Буянт сумдын нутагт Талнуур, Боршовх, Харнуур, Эзэрлэг, Хөх-Эргийн өр голомтонд 72000 га талбай, 2021 оны 07-р сарын 01-нээс 1 сарын хугацаанд  ОХУ-ын Эрхүү хотын Алс Дорнод Сибирийн Тарваган тахал судлалын эрдэм шинжилгээний хүрээлэн болон Горный Алтай мужийн Тарваган тахал эсэргүүцэх станц, аймгийн ЗӨСТөв хамтран Сийлхэмийн нурууны улсын хил дагуух Ногооннуур, Улаанхус, Бугат сумдын голомтот нутгийн 321000 га талбайг хамруулан хийж бүгд 22 тарваган тахлын үүсгэгчийн ген илрүүлж, Ногооннуур сумын 5, Улаанхус сумын 6, Бугат сумын 1 голомт идэвхтэй байгааг тогтоосон байна. 
Аймгийн хэмжээнд 3160 хүнд тарваган тахлын вакцин тарьж, дархлаажуулалтанд 79,0%-тай хамрагдлаа. Тарваган тахлын сэжигтэй тохиолдол бүртгэгдээгүй.
Тарваган тахлаас сэргийлэх чиглэлээр орон нутгийн радиогийн казак хэлээр явуулдаг нэвтрүүлгээр 12, орон нутгийн “Саян” телевизээр 6, нийт 18 удаа ярилцлага өгч, ард иргэдийг сэрэмжлүүлэх сурталчилгааг явууллаа.</t>
  </si>
  <si>
    <t>Иргэн цэргийн харилцааг бэхжүүлэх зорилгоор Ковид-19 цар тахлын хорио цээрийн дэглэмтэй байгаа үед хүнс тэжээлийн дэмжлэгт хамрагдах шаардлагатай зорилтод бүлгийн гэр бүлээс хугацаат цэргийн алба хааж байгаа дайчдын ар гэрт буцалтгүй тусламж үзүүллээ. Зорилтод бүлгийн 21 өрх тус бүрт 100 000 төгрөг, нийт 2.1 сая төгрөгийн тусламжийг аймгийн Засаг даргын нөөц сангаас гаргасан. 
Аймгийн Засаг даргаар ахлуулсан ажлын хэсэг Ховд аймаг дахь Зэвсэгт хүчний болон Хилийн цэрэгт хугацаат цэргийн алба хааж байгаа дайчдыг 11 дүгээр сарын 20-21-ний өдрүүдэд эргэж, Цэргийн тангарагийн баярт оролцож, алба хааж байгаа дайчдын амьдарч байгаа орчин, гүйцэтгэж байгаа үүрэгтэй нь танилцаж, цэргүүдийнхээ санал сэтгэгдлийг нь сонсож, ар гэртэй нь холбоо бариуллаа. Мөн аймгийн Засаг даргын гарын бэлгийг цэрэг тус бүрт гардуулж, цэрэг дайчдынхаа алба хааж байгаа ангиудтай хамтран ажиллаж байхаа илэрхийллээ.</t>
  </si>
  <si>
    <t>Аймгийн Засаг даргын захирамжаар багш сонгон шалгаруулах ажлын хэсэг байгуулан, гарсан сул орон тоог орон нутгийн хэвлэл мэдээллийн хэрэгслээр зарлаж, сонгон шалгаруулалтыг ил тод зохион байгуулах зорилго бүхий журмыг аймгийн ИТХ-ын чуулганаар батлуулсан боловч, Хууль зүйн яаманд хянуулахаар явуулахад зөвшөөрөөгүй. Сул орон тоо гарсан цэцэрлэгийн 5 эрхлэгчийн сонгон шалгаруулалтыг аймаг дахь Төрийн албаны Салбар зөвлөл хууль журмын дагуу удирдах албан тушаалтны сонгон шалгаруулалтыг зохион байгуулсан. Хүүхдийн цэцэрлэгийн багшийн 2 сул орон тоонд дээрх журам хүчингүй болоогүй хугацаанд журмын дагуу сонгон шалгаруулалтыг ил тод тус тус зохион байгуулсан.</t>
  </si>
  <si>
    <t xml:space="preserve">Аймгийн Засаг даргын захирамжаар багш сонгон шалгаруулах ажлын хэсэг байгуулан, гарсан сул орон тоог орон нутгийн хэвлэл мэдээллийн хэрэгслээр зарлаж, сонгон шалгаруулалтыг ил тод зохион байгуулах зорилго бүхий журмыг аймгийн ИТХ-ын чуулганаар батлуулсан боловч, Хууль зүйн яаманд хянуулахаар явуулахад зөвшөөрөөгүй. Дээрх журам хүчингүй болоогүй хугацаанд Ерөнхий боловсролын 3 сургуульд бага ангийн 2 багш, Дизайн технологийн 1 багшийг журмын дагуу сонгон шалгаруулж авсан.  </t>
  </si>
  <si>
    <t>ЗГ-ын  2021 оны  43 тогтоол шийдвэр, Төсвийн тухай хууль, Сангийн сайдын журам, Тухайн байгууллагын батлагдсан төсвийн  хүрээнд тухайн жилд төсөвт багтааж төсвийг хэмнэлтийн горимд шилжүүлэн үр ашигтай зарцуулах чиглэл өгч, аймгийн Засаг даргын зөвлөлөөс гарсан шийдвэрийн дагуу Орон нутаг болон тусгай зориулалтын шилжүүлгээр санхүүжилт авдаг байгууллагуудад үүрэг даалгвар өгч ажиллаж,  тогтоолын хэрэгжилтийг хангуулан ажиллаж байна. Одоогийн байдлаар өр төлбөрийн хэмжээ тодорхойгүй байгаа бөгөөд өмнөх онд үүссэн өр төлбөрийг барагдуулах, нэмж өр үүсгэхгүй байх зорилгоор төсвийн зардал хооронд зохицуулалт хийж ажиллаж байна.</t>
  </si>
  <si>
    <t xml:space="preserve">Аймгийн төсвийн тодотголыг 2021 оны 08 дугаар сарын 09-ний өдөр хийж батлуулсан. Батлагдсан төсвийг  шилэн данс болон бусад холбогдох олон нийтийн хэвлэл мэдээллийн хэрэгслээр иргэд, олон нийтэд мэдээлэл өгч танилцуулав. </t>
  </si>
  <si>
    <t>Татварын удирдлагын нэгдсэн ситемийн хэрэгжилтийг аймгийн хэмжээнд хангуулж,  2021-оны байдлаар нийт 52 аж ахуйн нэгж болон 238 иргэнийг ТУНС-д шинээр бүртгэн  татвар төлөгчөөр хамруулж ажилласан. Мөн НӨАТ төлөгчийн болзол хангасан  36 аж ахуйн нэгж,  4 иргэний холбогдох материалыг хүлээн авч цахимаар бүртгэж тус тус ажиллаж байна.</t>
  </si>
  <si>
    <t xml:space="preserve">Төсөвт байгууллагуудын урсгал зардлыг зайнаас хяналт хийж, сумдын төрийн сангийн үйл ажиллагаанд өдөр тутам зөвлөгөө өгч,  урсгал төсвийг үр ашигтай зарцуулах, батлагдсан төсөвт, орон тооны хүрээнд үйл ажиллагаа явуулахад тавих хяналт, хариуцлагыг  сайжруулан Санхүү төсвийн бодлого, санхүүгийн талаарх хууль тогтоомжийн хэрэгжилтийг орон нутагт зохион байгуулан ажиллаж байна. Санхүү, төрийн сангийн хэлтсийн зүгээс байгууллагууд болон сумдын санхүүгийн албадыг шуурхай удирдлагаар хангах чиглэл өгөх дотоодын хяналт шалгалт хийх, санхүү нягтлан бодох бүртгэлд хяналт тавих, мэргэжлийн удирдлагаар хангаж, чиг үүргийнхээ хүрээнд нэгжийн үйл ажиллагааг зохион байгуулж, гүйцэтгэлийн үр дүнгүйг төсвийн ерөнхийлөн захирч  Засаг даргын  өмнө хариуцаж, тайлагнан ажиллаж байна. Сумдын Засаг дарга болон Санхүүгийн албаны дарга, төрийн сангийн мэргэжилтнүүдэд МУ-ын Засгийн газраас цахимжуулах бодлогын хүрээнд "Төсвийн шинэчлэл", "Төрийн санг цахимжуулах" сэдвээр 2021 оны 11-р сарын 19-нд нэг өдрийн сургалтыг зохион байгуулж, төсвийн сахилга бат, хариуцлагыг сайжруулах талаар үүрэг даалгавар өгөгдлөө. Түүнчлэн төсвийг зориулалтын дагуу захиран зарцуулах, өр авлагыг барагдуулах талаар санал солилцож, хэлэлцүүлэг зохион байгуулсан. </t>
  </si>
  <si>
    <t xml:space="preserve">Монгол улсад  коронавирус өвчтний халдвар илэрч дэгдэлт ихэссэнтэй  уялдуулан, БШУ-ны Сайдын 2021 оны 05 дугаар сарын 21- ний өдрийн “Төлөвлөгөө баталж, хэрэгжүүлэх тухай” А/190 дүгээр тушаалын 3.5 дахь заалтыг хэрэгжүүлэхтэй холбогдон сурагчдын эзэмшвэл зохих агуулгын хоцрогдолыг тодорхойлох зорилгоор Боловсролын Үнэлгээний Төвтэй хамтран  Ерөнхий Боловсролын сургуулийн сурагчдын “Оношлох үнэлгээ”-г 2021 оны 9 дүгээр сарын 23-24-ны өдрүүдэд улсын хэмжээнд зохион байгуулагдсан.  Манай аймгийн Ерөнхий боловсролын  30 сургуулийн /сумдын бага сургуулиудаас бусад/ 2-12 дугаар ангийн сурагчид хамрагдаж, математик, монгол хэл, хүн ба байгаль, нийгмийн ухаан, байгалийн ухаан, англи хэл болон сонгон судлах хичээлээр авагдаж, сурагчид түүврийн аргаар хамрагдсан. Оношлох үнэлгээ бичгийн шалгалт, асуулга судалгаа гэсэн хоёр хэлбэрээр зохион байгуулагдсан. Шалгалтад хамрагдсан сурагчдын эцэг эх, хичээл заадаг багш нар, сургуулийн захирал асуулга судалгаанд хамрагдсан болно. Оношлох үнэлгээний дүн нь одоохондоо ирээгүй хүлээгдэж байна. </t>
  </si>
  <si>
    <t>Академич А. Мекейн нэрэмжит Баруун бүсийн математикийн олимпиад, Гавьяат багш Б.Базылханы нэрэмжит Монгол хэл, бичгийн олимпиадыг зохион зохион байгуулахаар төлөвлөн удирдамж, төсвөө батлуулж, 12 дугаар сарын 18-19-ны өдрүүдэд зохион байгуулахаар болсон.</t>
  </si>
  <si>
    <t xml:space="preserve">
 2020-2021 оны хичээлийн жилд Боловсрол нөхөн олгох дүйцсэн хөтөлбөрийн сургалтаар нийт 367 суралцагч хамрагдсанаас  Суурь боловсролд 135, 9-р анги төгссөн 50, Бүрэн дунд боловсролд 210, 12-р анги төгссөн 55 суралцагч байна. 
Үүнээс:  “Тэгш хамран сургалт” хөгжлийн бэрхшээлтэй 46 байна.
2021-2022 оны шинэ хичээлийн жилд сургууль завсардсан  Боловсрол нөхөн олгох сургалтад нийт 302 суралцагч хамрагдсанаас бага боловсролд 50 суралцагч, суурь боловсролд 53 суралцагч, бүрэн дунд боловсролд 199  суралцагч байна.  Харин Бичиг үсгийн боловсролд 206 суралцагч хамрагдсанаас  шинээр бичиг үсэг тайлагдсан 31, өмнөх түвшингээ ахиулсан 102, анхан шат 63, дунд шат 52, гүнзгий шат 35, дараах шат 56 суралцагчдад Насан туршийн боловсролын төвөөс бичиг үсгийн боловсрол олгосон. Өнгөрсөн оны мөн үетэй харьцуулахад боловсрол нөхөн олгох хөтөлбөрт хамрагдсан хүүхдийн тоо буурсан сайн үзүүлэлттэй байна.</t>
  </si>
  <si>
    <t>Энэ зорилтын хүрээнд Ерөнхий боловсролын  сургуулийн сургалтын таатай орчныг бүрдүүлэх, багшаа чадваржуулах, удирдлагын оновчтой менежментийн тогтолцоог бий болгох зорилгоор  "СУРГУУЛИЙН ХӨГЖИЛ - БАГШИЙН ХӨГЖИЛ- СУРГАЛТЫН ЧАНАР " аймгийн дэд хөтөлбөрийг судалгаа, шинжилгээний үндэслэлтэй боловсруулан аймгийн Засаг даргын зөвлөлөөр хэлэлцүүлэн аймгийн ИТХ-аар батлуулахаар хөтөлбөрийн төслийг бэлэн болгосон.</t>
  </si>
  <si>
    <r>
      <t>2020-2021 оны хичээлийн жилд насан туршийн боловсролын багш нарыг чадавхжуулах цахим сургалтыг  БШУЯ, Насан туршийн боловсролын үндэсний төв, БМДИ-ээс  нийт  19  удаагийн сургалтыг давхардсан тоогоор  нийт  350 багшийг чадавхжуулж, мэдлэгийн дээшлүүлж, арга зүйн зөвлөгөө өгч ажилласан.Аймгийн Орон нутгийн хөлийн сангаас</t>
    </r>
    <r>
      <rPr>
        <sz val="10"/>
        <color rgb="FFFF0000"/>
        <rFont val="Arial"/>
        <family val="2"/>
      </rPr>
      <t xml:space="preserve"> </t>
    </r>
    <r>
      <rPr>
        <sz val="10"/>
        <rFont val="Arial"/>
        <family val="2"/>
      </rPr>
      <t xml:space="preserve"> 2021 онд насан туршийн боловсролын төвийн 3 ажилтанд 3 ширхэг “ DELL” маркийн ноутбүк, 1 ширхэг EPSON L3158  маркийн  3 үйлдэлтэй өнгөт принтер зэрэг тоног төхөөрөмжөөр хангасан. Нийт төсөвт өртөг нь 8.000.000 төгрөг. 
Түүнчлэн  БШУЯам,  Азийн Хөгжлийн Банкны санхүүжилтээр Аймгийн Насан туршийн боловсролын төвд хөдөлмөрийн оролцоог нэмэгдүүлэх, сурагчдад болон эцэг эх, асран хамгаалагчид , анги удирдсан багш нарт ажил, мэргэжлийн чиг баримжаа олгох, мэргэжлийн онцлогийг ойлгуулах, хүүхдүүдийг ирээдүйд зөв сонголт хийхэд дэмжлэг үзүүлэх зорилгоор “Ажил, мэргэжлийн чиг баримжаа олгох” иж бүрэн кабинет бий болгосон. Уг кабинет нь нийт 20 гаруй  төрлийн техник хэрэгсэл, тавилга бүхий 20.0 сая төгрөгийн үнэлэлттэй танхим юм.  Энэхүү танхмын нээлтийн үйл ажиллагааг 2021 оны 10 дугаар сарын 06-нд “Олон улсын багш нарын өдөр”-ийг тохиолдуулан  хийж, орон нутгийн ЕБС-ийн ахлах, дунд ангийн сурагчдад тогтмол сургалт зохион байгуулж байна.</t>
    </r>
  </si>
  <si>
    <t xml:space="preserve">Бүх нийтийн эрх зүйн боловсролын хүрээнд аймгийн Насан туршийн боловсролын төв нь 2021 онд  аймгийн Цагдаагийн газар, аймгийн ШШГГазар, ГБХЗХГазар, Монголбанкны Баян-Өлгий аймаг дахь салбар, СӨБ, ЕБС-иуд, “Хөөрхөн зүрх” ТББ, орон нутгийн зарим иргэний нийгмийн ТББ, Орон нутгйн радио, телевизтэй хамтран ажиллаж нийт 242 удаагийн давтамжит сургалтыг 6574 иргэнд хүргэсэн. Цаг үеийн нөхцөл байдлаас шалтгаалан 3615 иргэнд танхимаар, 2959 иргэнд онлайн буюу зайнаас хүрч үйлчилсэн.  Түүнчлэн улсын хэмжээнд хэрэгжүүлж байгаа “Зан үйлд нөлөөлөх албадан сургалт”-ын хөтөлбөрийн хүрээндамьдралын эерэг хандлага, зөв дадал, зөв төлөвшилтэй  иргэн болгон төлөвшүүлэх зорилгоор аймгийн Цагдаагийн газар болон  ШШГГ-т түр саатуулагчид, хүмүүжигчдэд тогтмол  сургалт явуулсан. Санхүүгийн боловсролын хүрээнд “Дэлхийн мөнгөний долоо хоног-2021” аяныг тохиолдуулан  “Бүгдээрээ хуримтлуулья” уриагаар орон нутгийн хэмжээнд танхимаар болон орон нутгийн Саян-ТВ-ээр  онлайн сургалтыг зохион явуулсан. Нийт 33 удаагийн сургалтаар 905 суралцагч, 10 үйл ажиллагаагаар 253 оролцогч хамрагдсан байна. Эдгээр төсөл,  хөтөлбөрүүдийн хүрээнд нийт 89 удаагийн сургалт үйл ажиллагаагаар нийт 2491 хүнд цахим болон танхимын хэлбэрээр хүрч ажилласан. Тогтвортой хөгжлийн боловсролоор 24 удаагийн сургалт үйл ажиллагаагаар 563 хүнд хүрч ажилласан байна. Эх дэлхийгээ хайрлан хамгаалах зорилготой орон нутагт явуулж буй “Ногоон Өлгий” аяны хүрээнд Насан туршийн боловсролын төвийн ажилтнууд  Төр, Нийгмийн зүтгэлтэн Асханбайн Сарайн хөшөө байрлаж буй хашаанд  20 мод тарьсан.  Насан туршийн боловсролын төвийн албаны цахим хаяг болох “Баян-Өлгий аймгийн насан туршийн боловсролын төв”- цахим хаягыг ажиллуулж байгаа ба тус төвийн бүх үйл ажиллагаа, насан туршийн боловсролын агуулгын хүрээнд танин мэдэхүйн материал, яриа, хичээлүүдийг Орон нутгийн радио, телевизээр тогтмол түгээн дэлгэрүүлэн ажиллаж байна. </t>
  </si>
  <si>
    <t>Статистикийн мэдээллийн нэгдсэн сангийн www.1212.mn веб сайт болон албаны веб сайтад Статистикийн үзүүлэлтүүдийг аймгийн эдийн засаг, нийгмийн байдлын 2020 он болон 2021 оны 11 дүгээр сарын мэдээллээр баяжуулсан. Үүнд: аймаг сум, багийн түвшний үзүүлэлтээр хүн ам, өрх, жилийн эцсийн мал тооллогын үр дүнгийн үзүүлэлтүүд аж үйлдвэрлэл, барилга, хэрэглээний үнийн өөрчлөлтүүдээр динамик эгнээг бий болгосон. Мөн 2020 оны Хүн ам, орон сууцны тооллогын үр дүнгийн тайлан, Үндэсний бичгийн мэдлэг тодорхойлох судалгааны үр дүн, жил бүр хийгдэг 4 танилцуулга, өврийн дэвтэр гэх мэт мэдээллийг оруулан тарааж, хэрэглэгчдийн хэрэгцээ шаардлага, эрэлт нийлүүлэлтийг хангаж ажилласан.</t>
  </si>
  <si>
    <t>Татварын орлогын төлөвлөгөөг төрөл тус бүрээр сар, улирал, жилээр жигд ханган биелүүлэх зорилт дэвшүүлэн 10 сарын байдлаар  улсын төсвийн орлогын төлөвлөгөөг 101,2  хувиар, орон нутгийн төсвийн орлогын төлөвлөөөг 116,7   хувиар тус тус давуулан биелүүлэн ажиллаж байна.Улсын төсөвт төвлөрүүлэх орлогын төлөвлөгөө  2925464.9 мянган тєгрєг буюу гїйцэтгэл 2021 оны эхний 10 сарын байдлаар 2725160,9 мянган тєгєрг биелүүлэн ажилласан.</t>
  </si>
  <si>
    <r>
      <rPr>
        <sz val="10"/>
        <color theme="1"/>
        <rFont val="Arial"/>
        <family val="2"/>
      </rPr>
      <t xml:space="preserve">Жил бүрийн халдварт бус өвчний эрт илрүүлэг үзлэг шинжилгээнд хамрагдах иргэдийн судалгааг насны бүлгээр нь гаргаж,  </t>
    </r>
    <r>
      <rPr>
        <sz val="10"/>
        <rFont val="Arial"/>
        <family val="2"/>
      </rPr>
      <t xml:space="preserve">Хөхний өмөнгийн эрт илрүүлэг үзлэгт 18615 эмэгтэй хамрагдахаас 9807 буюу 52.6 хувь,  умайн хүзүүний хавдарын эрт илрүүлэгт 5655 эмэгтэй хамрагдахаас 909 буюу 16.1 хувь, Артерийн даралт ихсэх өвчний  эрт илрүүлэгт 10970 хүн хамрагдаж үүний 608 нь оношлогдсон, чихрийн шижингийн эрт илрүүлэгт 9597 хүн хамрагдаж давтан шинжилгэгээр 44 хүн  оношлогдсон байна.  Халдварт бус өвчлөлийн 2020 оны тэргүүлэх шалтгаанд тандалт судалгаа хийхэд хоол боловсруулах замын тогтолцооны өвчин, зүрх судасны тогтолцооны өвчлөл, амьсгалын   замын тогтолцооны өвчин, шээс бэлгийн замынтогтолцооны өвчин, мэдрэлийн тогтолцооны өвчнүүд эхний 5 өвчлөлд орж байна. Эдгээр өвчлөлийг бууруулах талаар иргэдийн амьдралын хэв маягийг өөрчлөх чиглэлэр эмч нарын зөвлөгөө, иргэдэд чиглэсэн сургалт сурталчилгааг тогтмол зохион байгуулан ажиллаж байна.  
Цэргийн насны 800 гаруй залуучууд цэрэг татлагын комиссын эмч нарын урьдчилан сэргийлэх үзлэгт хамрагдсанаас 502 залуу буюу 55.8 хувь нь эрүүл мэндээр тэнцэж байгаа бөгөөд залуучуудын дунд зонхилон тохиолдож байгаа өвчлөлийн тэргүүлэх шалтгаанд мэс засал гэмтэл 178, дотор 84, нүд 75, мэдрэл 68, чих хамар хоолой 57, арьс өнгө 57, сэтгэц 37, жин өндрийн алдагдал 30, сүрьеэ 27 тохиолдол илэрч эмчлэн эрүүлжүүлэх төлөвлөгөө гарган ажиллаж байна. </t>
    </r>
  </si>
  <si>
    <t xml:space="preserve">ЭМЯ, ДЭМБайгууллагын  явуулсан Эрүүл мэндийн байгууллагын ариун цэврийн байгууламжийн судалгаагаар аймгийн эрүүл мэндийн байгууллагуудын 92% нь гадна байрлах ариун цэврийн байгууламж, 8% нь дотор байрлах ариун цэврийн байгууламж ашигладаг байна.  Алтай болон Цагааннуур тосгоны Эрүүл мэндийн төв нь коронавируст халдвар /ковид-19/-аар өвчилсөн иргэд ашиглах сайжруулсан нүхэн жорлон барьж ашиглаж байна. "Эрүүл мэндийнхээ төлөө жорлонгоо сайжруулцгаая" гарын авлагыг  тараах, сурталчилгааг цахим орчноос тогтмол хийж байна. </t>
  </si>
  <si>
    <t xml:space="preserve">Халдварт өвчнөөс урьдчилан сэргийлэх заавал хийх дархлаажуулалтын үндэсний товлолын дагуу 2 нас хүртэлх хүүхдийн вакцины хамралтыг хугацаанд нь хийхэд анхаарч ажилласны дүнд  дархлаажуулалтын хамралт 95,9%-тай байна. Дархлаажуулалтын тухай мэдээ мэдээллийн талаар Орон нутгийн радио, Фейсбүүк хуудас, утсаар  лайваар тогтмол зар хүргэж, иргэдийг мэдээ мэдээллээр ханган ажиллаж байна. </t>
  </si>
  <si>
    <t xml:space="preserve">2021 оны төсөвт Хүүхдийн хөгжил, хамгааллын ордны барилгыг бариулахад зориулж улсын төсвөөс 1 тэрбум 930 сая төгрөгийг тусгаж өгсөн. Үүний дагуу барилгын ажлын захиалагчаас тендер зарлагдаж “Монстрой Эра” ХХК шалгарч барилгын ажлыг эхлүүлээд байна. </t>
  </si>
  <si>
    <t>2021 оны 11 дүгээр сарын байдлаар тус төвөөр 9 хүн үйлчлүүлж тэдгээрт 4 кейс нээж ажилласан байна. Үүнээс насанд хүрэгч нийт 4 байгаагийн бүгд эмэгтэй, насанд хүрээгүй нийт 5 хүүхэд байгаагаас 3 хүү, 2 охин хүүхдийг байрлуулж шаардлагатай үйлчилгээг үзүүлсэн. Үйлчлүүлсэн иргэдийн аюулгүй байдлыг хангаж, нийгэм сэтгэл зүйн үйлчилгээг Цагдаагийн газартай хамтран үзүүлж, гэр бүлд эргэн нэгтгэх ажлыг зохион байгуулсан.  Нэг цэгийн үйлчилгээний төвийг хариуцсан орон тооны нийгмийн ажилтан, сэтгэл зүйч байхгүй тул тус төвөөр үйлчлүүлсэн хохирогчдод   эрх зүйн туслалцаа болон бусад шаардлагатай үйлчилгээг тус газрын болон Цагдаагийн газрын мэргэжилтнүүд үзүүлэн ажиллаж байгаа. 2022 онд тус төвийг өргөтгөж, орон тоо нэмэгдүүлэхээр төлөвлөн ажиллаж байна.</t>
  </si>
  <si>
    <t xml:space="preserve">Төр, улаан загалмайн хамтын ажиллагааг бэхжүүлж, сайн дурын авлагагүй цусны донорын хөдөлгөөн өрнүүлэх, орон нутгийн хэмжээнд аюулгүй цус цусан бүтээгдэхүүний нөөц бүрдүүлэх ажлыг сар бүрийн 3-ны өдөр тогтмол зохион байгуулан ажиллаж байна. Аймгийн ГБХЗХГ-ын дэргэдэх Залуучуудын хөгжлийн зөвлөлийн гишүүдтэй хамтран  аймгийн цусны салбар төвд очиж залуучууд цусаа хандивлах, нийт ард иргэд, залуучуудад цус хандивлахын ач тус, сайн дурын авлагагүй цусны донорын хөдөлгөөн өрнүүлэх, орон нутгийн хэмжээнд аюулгүй цус цусан бүтээгдэхүүний нөөц бүрдүүлэхэд залуучуудын оролцоо хэрхэн байх талаар видео влог бэлтгэн цахимаар түгээх ажлыг зохион байгууллаа. Тус влог цахим орчинд 1800 хандалт авч, холбогдох хүмүүст хүрсэн.  Үүний үр дүнд цус хандивлах 15-34 насны залуучуудын тоо нэмэгдсэн байна. Цусаа хандивласан залуучуудад урамшуулал олгох, цахим орчинд хамгийн их хандалттай байгаа цахим хаягуудтай хамтран контент хийх ажилд 300 мянган төгрөгийн дэмжлэг үзүүлэн ажилласан болно. </t>
  </si>
  <si>
    <t>Өрхийн мэдээллийн санг шинэчлэх аргачлалыг шинээр баталсан бөгөөд өрхийн мэдээллийн санг аймгийн хэмжээгээр явуулахад бэлтгэл ажил хангагдсан болно.  Нийт 39 өрхөөс судалгаа авснаас 31 өрхийн оноо бодогдож халамжийн аливаа үйлчилгээнд хамрагдах боломж бүрдсэн байна .Өрхийн мэдээллийн сантай холбоотой иргэдийн санал хүсэлтийг тогтмол хүлээн авч, хүндрэл чирэгдэлгүй, шуурхай шийдвэрлэхэд онцгойлон анхаарч, иргэд, олон нийтэд ойлгомжтой байдлаар нэгдсэн мэдээлэл бэлтгэн мэдээллийн сувгаар түгээх, байгууллагын цахим хуудаст байршуулан ажиллав.</t>
  </si>
  <si>
    <t>3.5 тэрбум</t>
  </si>
  <si>
    <t>Монгол Улсын Засгийн газраас хэрэгжүүлж буй “Цахим Монгол” хөтөлбөрийн хүрээнд халамжийн үйлчилгээг үе шаттайгаар цахим хэлбэрт шилжүүлж  ажилласан. Уг ажлын хүрээнд эхний ээлжинд Жирэмсэн эхийн тэтгэмж, 0-3 хүртэлх насны хүүхэд асарсны тэтгэмж, Ихэр хүүхдийн тэтгэмж, Өрх толгойлсон эх, эцгийн тэтгэмж, Насны хишиг, Эхийн алдарт одонтой эхэд олгох мөнгөн тусламж, Халамжийн тэтгэвэр, Цалинтай ээж, Онцгой тохиолдлын болон амьжиргааг  дэмжих мөнгөн тэтгэмж, Алдах цолтон ахмад настанд үзүүлэх хөнгөлөлт зэрэг нийт 10 төрлийн үйлчилгээг хэрэгжүүлснээр иргэд дээрх үйлчилгээнд цахимаар хамрагдаж, арилжааны банкинд дугаарлаж цаг алдахгүйгээр цахим  картаар авах боломж бүрдэв. Хүнсний эрхийн бичгийн үйлчилгээнд 11 сарын байдлаар давхардсан тоогоор 26095 өрх хамрагдаж, 1,843,760,000 сая төгрөгний санхүүжилт зарцуулсан. Хүнсний эрхийн бичгийн  үйлчилгээ үзүүлж буй 62 дэлгүүрт ХЭБ-ийн 10 нэр төрлийн барааны НӨАТ-ын системийн хөгжүүлэлт хийлгүүлж, цахимжуулан ажиллаж байна. Нийгмийн халамжийн асаргааны тэтгэмж 1644 иргэнд 1,317,278.0, Амьжиргааг дэмжих мөнгөн тэтгэмж 1,384 иргэнд 1,342,545.7 төгрөгийг зарцуулаад байна.</t>
  </si>
  <si>
    <t>Аймгийн асрамжийн газрын барилгга нь Турк улсын "ТИКА" төслийн хүрээнд баригдахаар санхүүжилт нь шийдвэрлэгдсэн. Дараа жил ашиглалтад оруулахаар ажиллаж байна.</t>
  </si>
  <si>
    <t>Хөгжлийн бэрхшээлтэй хүүхдийн эрүүл мэнд, боловсрол, нийгмийн хамгааллын салбар комисс нь сургалтын байгууллагуудын үйл ажиллагааг дэмжиж, орон нутгийнхаа хөгжлийн бэрхшээлтэй хүүхдийг сургууль цэцэрлэгт хамруулах асуудлыг сумдын Засаг дарга нарын үр дүнгийн гэрээнд тусган ажилласан. Хөгжлийн бэрхшээлтэй хүүхдүүдийн нэгдсэн сулдалгаатай болсон ба  хөгжлийн бэрхшээлээс  урьдчилан сэргийлж, эмчийн үзлэгт тогтмол хамруулж байна. Одогийн байдлаар халамжийн сангаас 455 хөгжлийн бэрхшээлтэй  хүүхдэд байнгын асарганы тэтгэмж олгож 1.257.530.300 төгрөг зарцуулсан ба эдгээр хүүхдийг асарч буй 455 эцэг эхэд 521.344.850 төгрөг олгосон байна</t>
  </si>
  <si>
    <t>ХБХЭЭХолбоо тоо авах</t>
  </si>
  <si>
    <t xml:space="preserve">Нийтийн эзэмшлийн гудамж, зам, талбайд бүтээн байгуулалт, тохижилт хийх, байгаль орчныг хамгаалах, мод тарих, усны даланг цэвэрлэх, засварлах, нийтийн эзэмшлийн зам засах үйл ажиллагааны хүрээнд нутгийн захиргааны байгууллага, аж ахуй нэгжээс сонгон шалгаруулж, ажил олоход хүндрэлтэй 275 иргэнийг түр ажлын байраар ханган 60,1 сая төгрөг зарцуулсан. </t>
  </si>
  <si>
    <t xml:space="preserve">Ковид-19 цар тахалтай холбоотой бараа бүтээгдэхүүний борлуулалтын төвийг тогтмол ажиллуулаагүй ба Хөдөлмөр эрхлэлтийн дэмжих сангаас энэ жил төсөв батлагдаагүй тул иргэд бараа бүтээгдэхүүнээ захиалгаар борлуулж байна.  </t>
  </si>
  <si>
    <t xml:space="preserve">Ахмад мэргэжилтний зөвлөх үйлчилгээг зохион байгуулах арга хэмжээг төрийн захиргаа, эрүүл мэнд, боловсрол, хөдөө аж ахуйн салбарт ажилласан 14 ахмад мэргэжилтэнтэй гэрээ байгуулан ажиллаж байна. Тус ахмад мэргэжилтнүүд эрүүл мэндийн салбар, хөдөө аж ахуйн салбар болон сургууль, цэцэрлэг, бусад төрийн байгууллагын ажилтан, албан хаагчид, малчид, иргэдэд зөвлөгөө өгч, ажиллаж байна. Зөвлөлгөөг бүлгээр болон ганцаарчилсан хэлбэрээр, мөн орон нутгийн радио телевизээр  хүргэн ажиллажсан. Урамшуулалд 3,5 сая төгрөг зарцуулж байна 12-р сард багтааж бүх ахмад мэргэжилтний гэрээг дүгнэж урамшуулаллыг олгоно. 2021 онд 10.9 сая төгрөг батлагдсан. </t>
  </si>
  <si>
    <t>Төрийн албан ёсны хэл болох Монгол хэлний сургалтын чанарыг дээшлүүлэхийн зэрэгцээ эх хэл, үндэсний соёл, ёс заншлаа эрхэмлэдэг, амжилттай сурах, эрмэлзэл, сэтгэлзүйн зөв чиг хандлагыг төлөвшүүлж, сургалтын чанарт ахиц гаргах зорилгоор "Эх хэлээ эрхэмлэе" аймгийн дэд хөтөлбөрийг боловсруулан аймгийн Засаг даргын зөвлөлөөр хэлэлцүүлэн аймгийн ИТХ-аар батлуулахаар хөтөлбөрийн төслийг бэлэн болгосон.</t>
  </si>
  <si>
    <t>"ЭЕШ-ын үр дүнг дээшлүүлэх-II" хөтөлбөрийн хэрэгжилтийг хангаж 2020-2021 оны  хичээлийн жилд ЭЕШ-д ерөнхий 10 судлагдахуун хичээлийн хүрээнд 
•100 хувийн гүйцэтгэлтэй 800 оноо авсан 7 сурагч, 
•750-799 оноо авсан 24 сурагч, бэлтгэсэн 21 багшийг урамшуулав. 
Элсэлтийн ерөнхий шалгалтад сургуулиудын авсан онооны үзүүлэлтээр дүн шинжилгээ хийхэд  479,4 дундаж оноотой. Сургуулиудад цаашид ажиллах ажлын чиглэлээр мэдээллээр ханган ажиллаж байна. 2021-2022 оны хичээлийн жилд “Элсэлтийн ерөнхий шалгалтын үр дүнг дээшлүүлэх- II” дэд хөтөлбөрийг хэрэгжүүлэх төлөвлөгөө боловсруулж, ЭЕШ-ын дүн онооны үзүүлэлтээр сүүлийн 5 жилээр  улсын дунджаас дээгүүр байр эзэлсэн 5 сургуулийн тэргүүн туршлагыг бусад сургуулиудад  түгээн дэлгэрүүлэх ажлыг зохион байгуулж байна. Аймгийн хэмжээний бүх ерөнхий боловсролын сургуулиудаар явж арга зүйн зөвлөгөө өгч ЭЕШ-д хийгдсэн дүн шинжилгээг танилцуулж, цаашид авах арга хэмжээг Боловсролын газрын болон сургууль, багшийн түвшинд яаж хэрэгжүүлэх талаар зөвлөн ажиллаж байна.</t>
  </si>
  <si>
    <t>Зөвлөл байгуулах асуудлыг судлан шийдвэрлэнэ.</t>
  </si>
  <si>
    <t>Аймгийн боловсролын байгууллагын үйл ажиллагаа, багш нарын ажилтай танилцаж, цаашид багш нарын ажлыг дүгнэх, урамшуулах нэмэлт шалгуур боловсруулан хэрэгжүүлэх ажил судалгааны шатанд байна.  Түүнчлэн 2021 онд 2 удаа ажлын хэсэг байгуулагдаж төвийн болон сумдын сургууль, цэцэрлэгийн үйл ажиллагаанд хяналт шалгалт хийгдсэн. 
1. 2020-2021 оны хичээлийн жилд Боловсролын өнөөгийн байдал, цаашид анхаарах асуудлын хүрээнд Засаг даргын захирамжаар мэргэжлийн байгууллагын төлөөллийг оролцуулан төлөвлөгөөт бус хяналт, шалгалт хийх ажлын хэсгийн Орлогч даргаар ахлуулан аймгийн төвийн төрийн өмчийн 9 сургууль, 22 цэцэрлэгт 2 сарын турш хяналт шалгалт  хийж, шалгалтаар илэрсэн зарим дутагдлыг арилгуулах арга хэмжээ авч, удирдлагуудад арга зүйн зөвлөмж, чиглэл өгсөн.
2. 2022 оны хичээлийн жилд дэвшүүлсэн зорилго, зорилт, хөтөлбөрийн хэрэгжилт, сургалтын үйл ажиллагааны зохион байгуулалт, боловсролд тэгш хамрагдалт, түр журмын хэрэгжилттэй танилцах, сургуулийн үйл ажиллагаанд хяналт-шинжилгээ, үнэлгээ хийх, арга зүйн зөвлөгөө өгөх зорилгоор Боловсролын газрын даргын удирдамжийн дагуу ажлын хэсэг ерөнхий боловсролын 20 сургууль, 16 цэцэрлэгт ажилласан болно. Удирдах ажилтан, багш нарын бичиг баримттай танилцан хичээлд сууж, арга зүйн зөвлөгөө өгсөн. Тухайн байгууллагын өнөөгийн байдал, гарч буй алдаа дутагдлыг арилгах, үйл ажиллагааг сайжруулах талаар зөвлөмж хүргүүлэн, хариуцлагыг дээшлүүлэхэд  анхаарч, уялдаа холбоотой ажиллаж байна. Эдгээр шалгалтын мөрөөр боловсролын байгууллагуудын ажлын ачаалал, санаачлагыг харгалзан хөндлөнгийн дүгнэлтээр багш нарыг урамшуулах аргачлал гарган хэрэгжүүлэх ажлыг судлан ажиллаж байна.</t>
  </si>
  <si>
    <t xml:space="preserve">Аймгийн Боловсролын газарт судлагдахуун тус бүрээр сайн багш нараар бүрдсэн зөвлөх баг ажиллаж байна.  </t>
  </si>
  <si>
    <t>Аймгийн Засаг даргын дэргэдэх орон тооны бус Боловсролын зөвлөл байгуулах бэлтгэл ажил хангагдаж, ажиллах журмыг боловсруулж БШУЯамнанд хянуулахаар хүргүүлсэн болно. Шинэ он гармагц 9-11 зөвлөл ажиллах нөхцөл бүрэлдэнэ. Боловсролын зөвлөл байгуулах эрх зүйн орчны асуудлын талаар БШУЯамны Сайдад танилцуулж, Яамны хэмжээнд судлан хариу ирүүлэхээр хүлээгдэж байна.</t>
  </si>
  <si>
    <t>Багш нарыг чадваржуулах зорилгоор "Шилдэг хөтөлбөртэй багш", "Шилдэг арга зүйтэй багш", "Шилдэг илтгэгч багш"  шалгаруулах зорилгоор судлагдахуун хичээл бүрээр нийт сургуулийн багш бүрд сэдэв оноож өгсөн ба, бага ангийн багш нарын хөтөлбөрийг шалгаруулж, урамшуулав. Энэ хичээлийн жилд багтааж дунд, ахлах ангийн багш нарын хөтөлбөрийг дүгнэж урамшуулахаар төлөвлөсөн.</t>
  </si>
  <si>
    <t>Эко сургуулийн үйл ажиллагааг дэмжиж, байгаль орчноо хамгаалах уламжлалт ёс заншил, байгальд ээлтэй амьдралын хэв маягийг хүүхэд,залууст төлөвшүүлэх зорилгоор 
"Эко сургууль" аймгийн дэд хөтөлбөрийг судалгаа, шинжилгээний үндэслэлтэй боловсруулан аймгийн Засаг даргын зөвлөлөөр хэлэлцүүлэн аймгийн ИТХ-аар батлуулахаар хөтөлбөрийн төслийг бэлэн болгосон.</t>
  </si>
  <si>
    <t xml:space="preserve">Хос хэл дээр сургалт явуулдаг сургуулиудын бага ангийн монгол хэлний сургалтын жишиг хөтөлбөрийг БСШУЯам болон Боловсролын хүрээлэн, аймгийн Засаг даргын дэмжлэгээр боловсруулан батлуулсан. Хөтөлбөр боловсруулах багт ажиллах багш нарыг сонгон шалгаруулж авах зарыг аймгийн Боловсролын газрын цахим хуудсаар дамжуулан тавьж, шалгарсан багш нараар баг бүрдэн ажилласан.
Хөтөлбөрийн онцлог, зарчим, агуулга, арга зүйг  сургалтад хэрхэн ашиглах талаарх сургалтыг 8 дугаар сарын 28,29-ний өдрүүдэд бага ангийн 500 багшид цахимаар зохион байгууллаа. </t>
  </si>
  <si>
    <t xml:space="preserve">Аймгийн хос хэл дээр сургалт явуулдаг сургуулиудын бага ангийн монгол хэлний 2-5 дугаар ангийн гарын авлагыг боловсруулах багт ажиллах багш нарыг сонгон шалгаруулж авч, шалгарсан багш нар болон Боловсролын хүрээлэнгийн эрдэм шинжилгээний ажилтнуудаас бүрдсэн баг ажилласан. Одоогийн байдлаар хос хэлний сургалттай сургуулиудын 2-5 дугаар ангийн монгол хэлний хичээлийн гарын авлага, сурагчийн дасгал ажлын дэвтэр хянагдах шатанд бана.. </t>
  </si>
  <si>
    <t>Цэцэрлэг, дотуур байр, ерөнхий боловсролын сургуулийн хүүхдийн хоолны зардлыг инфляц, үнийн өсөлттэй уялдуулан 2-оос доошгүй дахин нэмэгдүүлж, ерөнхий боловсролын сургуулийн “Үдийн цай” арга хэмжээг “Үдийн хоол” болгох зорилт тавьсан билээ. Энэ ажлын хүрээнд Ерөнхий боловсролын сургуулийн сурагчдыг өдрийн хоолны үйлчилгээнд хамруулах шат дараалсан арга хэмжээнүүдийг авч эхлүүлсэн байгаа бөгөөд 2021 оны 9 дүгээр сарын 1-ний өдрөөс эхлэн ерөнхий боловсролын сургуулийн
  1-5 дугаар ангийн нэг хүүхдэд ногдох үдийн хоолны зардлын нормативыг 1500,
  6-9 дүгээр ангийн нэг хүүхдэд ногдох үдийн хоолны зардлын нормативыг 1800 болгосныг аймгийн хэмжээнд үе шаттай хэрэгжүүлж байна..</t>
  </si>
  <si>
    <t>Зарим сургуулийг шүүлтүүртэй цэвэр усаар үе шаттай хангасан байна</t>
  </si>
  <si>
    <t xml:space="preserve">Ковид-19 цар тахлын нөхцөл байдлын улмаас хичээл, сургалтын үйл ажиллагаа онлайнд шилжсэнтэй холбоотой аймгийн Боловсролын газраас теле хичээл бэлтгэн, хуваарийн дагуу орон нутгийн телевиз болон багш нарын анги бүрт нээсэн групээр сурагчдад цахим хичээлийг тогтмол зохион байгуулсан. </t>
  </si>
  <si>
    <t xml:space="preserve">Хүүхдэд ээлтэй дотуур байрыг бий болгох, дотуур байрын багш, ажилтнуудыг чадваржуулах, дотуур байранд үйлчилгээний болон сэтгэл зүйн таатай нөхцөл бүрдүүлэх зорилгоор "Дотуур байр-Миний гэр" аймгийн дэд хөтөлбөрийг судалгаа, шинжилгээний үндэслэлтэй боловсруулан аймгийн Засаг даргын зөвлөлөөр хэлэлцүүлэн аймгийн ИТХ-аар батлуулахаар хөтөлбөрийн төслийг бэлэн болгосон. 
</t>
  </si>
  <si>
    <t>Хүүхдийн эрүүл, аюулгүй орчинд амьдрах, сурч боловсрох, хөгжих, хамгаалуулах, нийгмийн амьдралд оролцох эрхийг хангах, хүүхэд хамгааллын тогтолцоог бусад салбар, эцэг эхийн оролцоотойгоор бэхжүүлж, хүүхдэд ээлтэй орчныг бүрдүүлэх зорилгоор "Хүүхэд хөгжил, хүмүүжил, хамгаалал" аймгийн дэд хөтөлбөрийг боловсруулан аймгийн Засаг даргын зөвлөлөөр хэлэлцүүлэн аймгийн ИТХ-аар батлуулахаар хөтөлбөрийн төслийг бэлэн болгосон.</t>
  </si>
  <si>
    <t xml:space="preserve">Сургуулийн менежмент, сургалтын чанарыг сайжруулах зорилгоор ЭЕШ-д сурагчдын авсан онооны үр дүнгээр сүүлийн 5 жилд тасралтгүй аймгийн хэмжээнд эхний 5 байранд орсон сургуулийн захирлуудын туршлагыг бусад сургуулиудын захирал, менежерүүдэд танилцуулсан.  Ковид-19 цар тахлын нөхцөл байдалтай холбоотой улс, бүсийн хэмжээнд туршлага солилцох боломжгүй байсан. ба одоогийн байдлаар хөдөө сумдад ажилласан 9 сумын 14 сургууль, 20 цэцэрлэгт эхний 5 байр эзэлсэн сургуулиудын сайн туршлагыг түгээн дэлгэрүүлэн ажилласан. </t>
  </si>
  <si>
    <r>
      <rPr>
        <sz val="10"/>
        <color theme="1"/>
        <rFont val="Arial"/>
        <family val="2"/>
      </rPr>
      <t>Хөхний өмөнгийн эрт илрүүлэг үзлэгт 18615 эмэгтэй хамрагдахаас 9807 буюу 52.6 хувь,  умайн хүзүүний хавдарын эрт илрүүлэгт 5655 эмэгтэй хамрагдахаас 909 буюу 16.1 хувь, Артерийн даралт ихсэх өвчний  эрт илрүүлэгт 10970 хүн хамрагдаж үүний 608 нь оношлогдсон, чихрийн шижингийн эрт илрүүлэгт 9597 хүн хамрагдаж давтан шинжилгэгээр 44 хүн  оношлогдсон байна. Э</t>
    </r>
    <r>
      <rPr>
        <sz val="10"/>
        <rFont val="Arial"/>
        <family val="2"/>
      </rPr>
      <t>рт илрүүлэгт хамрагдалтын хувь бага байгаа нь КОВИД-19-ын цар тахлын нөхцөл байдалтай холбоотой боловч илэрсэн өвчний тоо нэмэгдэх хандлагатай байна.</t>
    </r>
  </si>
  <si>
    <t xml:space="preserve">Авьяаслаг хүүхдүүдийг урамшуулах, нийгмийн оролцоог нэмэгдүүлэх, тэднийг олон нийтэд алдаршуулах зорилгоор цахимаар “Аз жаргалтай хүүхэд нас" бүжгийн уралдаан, “Уран жиргээ” уран уншлагын уралдаануудыг тус тус зохион байгуулж, 140 хүүхдийг  хамруулсан. 
Улс үндэстний хүүхэд, өсвөр үеийнхний урам зоригийг сэргээх, урлагаар дамжуулан сайн сайханд тэмүүлэх, өөртөө итгэх итгэлийг бадраахад нэмэр болохуйц, орчин үеийн хэлбэр, агуулгаар “Мөнгөн хараацай” Олон улсын хүүхдийн урлагийн наадамд аймгийн уран бүтээлч хүүхдүүдийг оролцох боломжоор ханган ажилласан. Наадам 2 үе шаттай зохион байгуулагдсан ба эхний шатны шалгаруулалтад гоцлол хөгжмийн төрөлд 1 хүүхэд шалгарч, Гала тоглолтод оролцож, тусгай байранд шалгарсан.  2021 оны 11 сард ЕБС-ийн сурагчдын дунд "Аймгийн уран бүтээлч хүүхдийн урлагийн их наадам"-ыг онлайнаар зохион байгуулсан. Тус наадам нь 3 төрлөөр гоцлол болон хамтлагаар / дуу, бүжиг, хөгжим/, 3 насны ангиллаар /Сургуулийн бага анги, дунд анги, ахлах анги/ нийт 80 бүтээл ирүүлснээс төрөл тус бүрийн эхний 3 байрыг шалгаруулж, шагнан урамшууллаа. Энэхүү үйл ажиллагаанд хүүхэд хамгааллын зардлаас 4 453 000  төгрөг зарцуулагдсан. </t>
  </si>
  <si>
    <t xml:space="preserve">Сумдын Хүүхэд хамгааллын хамтарсан багийн үйл ажиллагааг эрчимжүүлж, шаардлагатай санхүүгийн эх үүсвэрийг сум тус бүрийн төсөвт тусгах талаар сумдын Засаг дарга нарт чиглэл хүргүүлэн ажилласнаар сумдууд 500.0 мянгаас 7.0 сая хүртлэх төсвийг батлуулсан байна. Тухайлбал Алтай сум 5.0 сая төгрөг, Алтанцөгц сум орон нутгийн төсөвт 500.0 мянган төгрөг, ТББ-аас 7.0 сая төгрөг, Буянт сум 589.0 мянган төгрөг, Бугат сум 500.0 мянган төгрөг, Дэлүүн сум ОУБ-ын санхүүжилтээр 2.5 сая төгрөг , Ногооннуур сум 600.0 мянган төгрөг, Сагсай сум 1.0 сая төгрөг, Толбо сум ОУБ-ын санхүүжилтээр 3.5 сая төгрөг, Цэнгэл сум 2.0 сая төгрөгийг төсөвлөн зарцуулсан байна. Орон нутгийн төсөвт тусгагдсан хөрөнгөөс гадна Хамтарсан багуудын үйл ажиллагааг дэмжих зорилгоор ГБХЗХГазраас хамтарсан баг тус бүрт 185.0 мянган төгрөг, нийт 5.0 сая төгрөгийн санхүүжилт олгосон бол Хууль зүй, дотоод  хэргийн яамны гэмт хэргээс урьдчилан сэргийлэх ажлыг зохицуулах зөвлөлөөс хамтарсан баг тус бүрт 300.0 мянган төгрөг, нийт 8.1 сая төгрөгийн санхүүжилт олгогдсон.                                                                                                 Түүнчлэн ХНХ яам нь НҮБ-ын Хүн амын сангийн хөтөлбөртэй хамтран 27 хамтарсан багийн нарийн бичгүүдэд Самсунг брендийн Tablet, хурууны хээ уншигч төхөөрөмж, хөрвүүлэгч, Юнителийн дататай дугаар зэрэг 1.365.200 төгрөгийн үнэ бүхий тоног төхөөрөмжийг хүлээлгэн өгсөн. Аймгийн хэмжээний хүүхэд хамагааллын хамтарсан багт нийт 36 860 400 төгрөгийн хөрөнгө оруулалт хийгдсэн.                                                                                                                     Хамтарсан багуудын гишүүдийг чадвахжуулах зорилгоор ГБХЗХГ-ын даргын 2021 оны А/02 тоот тушаалын дагуу 5 хүний бүрэлдэхүүнтэй ажлын хэсэг 27 хамтарсан багийн гишүүдийг арга зүйгээр хангаж, гэр бүлийн хүчирхийллээс урьдчилан сэргийлэх, хүүхэд хамгааллыг сайжруулах арга зүйн дэмжлэг өгөх үйл ажиллагааг зохион байгуулсан Уг  үйл ажиллагаанд хамтарсан багуудаас 180 хүн хамрагдсан.     </t>
  </si>
  <si>
    <t xml:space="preserve">Ковид-19 цар тахалтай холбоотой  Дэлхийн банкнаас 2021 онд санхүүжилт хувиарлагдаагүй бөгөөд өмнөх жилүүдэд олгосон зээлийн эргэн төлөлтөөс хувиараа хөдөлмөр эрхлэгчид болон аж ахуйн нэгжид хөнгөлттэй зээл олгосон. Нийт хувиараа хөдөлмөр эрхлэгч 11 иргэнд Төрийн банкаар дамжуулан 98,0 сая төгрөгийн жилийн 7,2%-ийн хүүтэй 24 сарын хугацаа зээл олгосон ба түүний үр дүнд 15 ажлын байр бий болсон байна. </t>
  </si>
  <si>
    <t>Хувиараа хөдөлмөр эрхлэгч 32 иргэнд 97.0 сая төгрөгийн, хөгжлийн бэрхшээлтэй 17 иргэнд 71.0 сая төгрөгийн, 16 ахмад мэргэжилтэнд 33.0 сая төгрөгийн эргэн төлөгдөх нөхцөлтэй санхүүгийн дэмжлэг олгосон.  Хувиараа хөдөлмөр эрхлэгч иргэд оёдлын цех, үсчний газар, цайны газар, талх нарийн боовны цех ажиллуулах, мужааны цех, авто засварын газар ажиллуулах, үхрийн аж ахуй, тахианы  аж ахуй эрхлэхээр санхүүгийн дэмжлэг авсан ба 201,0 сая төгрөгийн эргэн төлөгдөх санхүүгийн дэмжлэг олгосноор 100 ажлын байр бий болсон байна.</t>
  </si>
  <si>
    <t>Хувиараа хөдөлмөр эрхэлдэг 17 хөгжлийн бэрхшээлтэй иргэнд 36 сарын дотор 50 хувийг эргэн төлөх нөхцөлтэй 71,0 сая төгрөгийн санхүүгийн дэмжлэгийг олгосон. Үйл ажиллагааны чиглэлээр нь авч үзвэл 9 иргэн гар урлал, оёдлын цех ажиллуулах, 1 иргэн фитнес клуб ажиллуулах, 2 иргэн гуанз зоогийн газар ажиллуулах, 2 иргэн  авто засварын газар ажиллуулах, 1 иргэн домбор хийх, 2 иргэн стандарт блок үйлдэрлэхээр санхүүгийн дэмжлэг авч үйл ажиллагаагаа амжилттай явуулж байна.</t>
  </si>
  <si>
    <t xml:space="preserve">2021 оны 5 дугаар сард зохион байгуулагдах Старт-ап арга хэмжээний талаар залуучуудад мэдээлэл, зөвлөгөө өгч, бүртгүүлсэн  61 залуучуудыг урьдчилсан байдлаар сонгон шалгаруулж, face book group үүсгэн 3 өдөр явагдах сургалтын талаар дэлгэрэнгүй мэдээллийг  хүргэж ажилласан. Уг сургалтыг УБ-хотын Старт-ап Монголия ТББ-тай хамтран zoom us платформоор амжилттай зохион байгуулж, эхний гурван байрыг сонгон шалгаруулж, шалгарсан гар урлалын бүлэгт эргэн төлөх нөхцөлгүй 10,0 сая төгрөгийн санхүүгийн дэмжлэгийг олгосон. Энэ арга хэмжээний үр дүнд 3 залуучууд байнгын ажлын байраар хангагдсан. </t>
  </si>
  <si>
    <t>Засгийн газраас хэрэгжүүлж байгаа Залуучуудыг хөдөлмөрт бэлтгэх ''Оролцоо'' төслийг аймагт зохион байгуулж 8-р сарын 16-ны өдрөөс зарлан Е-Монгол цахим системээр 236 залуучуудыг бүртгэж үүнээс 145 залуус ярилцлаганд орж төсөлд хамрагдах эрхээ авсан. Оролцоо төсөл нь хоёр үе шаттайгаар зохион байгуулагдсан. Эхний шатны хөдөлмөрт бэлтгэх сургалтанд 112 залуучууд Улаанбаатар хотод сургалтанд хамрагдаж тус бүр 500.0 мянган төгрөгийн тэтгэлэг авсан ба сургалтын дараа орон нутагт дадлага хийхэд 78 залуучууд оролцож дараагийн 500.0 мянган төгрөгийн тэтгэлэг авсан бөгөөд аж ахуйн нэгж, байгууллагуудад ажилд зуучлах үйлчилгээ үзүүлэн үүнээс 24 иргэн байнгын ажлын байраар хангагдсан байна.</t>
  </si>
  <si>
    <t>ХЭДС/ЖДҮХС/</t>
  </si>
  <si>
    <t>Ковид 19 цар тахалтай холбоотой тухайн арга хэмжээтэй холбоотой төсөв ХЭДСанд батлагдаагүй байна. Өлгий суманд үйл ажиллагаа эрхэлдэг АЛТАН САПА ХХК нь ЖДҮ-ийг хөгжүүлэх сангийн  хөнгөлөлттэй зээлд хамрагдсан ба Өлгий сумын “Өндөр Цэнгэлхайрхан” ХХК  нь аймгийн цаг агаарт тохирсон 4 улиралд  шинэхэн хүнсний ногоогоор ханган ажиллахаар төлөвлөж өвлийн хүлэмжний “Арвин шим” төслийг ЖДҮ-г хөгжүүлэх сангийн санхүүжилтээр хэрэгжүүлэхээр ажиллаж байна.
Өөрийн орон нутагт жимс, жимсгэний тариалалтыг нэмэгдүүлэх, жимсний палантаци байгуулахыг дэмжих тал дээр Сагсай сумын нутаг дэвсгэрт үйл ажиллагаа эрхэлдэг "ГРИН АЛТАЙ ИРЭЭДҮЙ" ХХК нь 20 га газарт алим тарьж, жимс, жимсгэний төрлийг нэмэгдүүлж зорилготой ажлыг эхлүүлээд байна. Үүний үр дүнд энэ онд газар тариалангийн салбарт 8 хүн байнгын, 15 хүн улирлын чанартай ажлын байраар хангагдсан байна.</t>
  </si>
  <si>
    <t>Хөдөлмөрийн зах зээлийн мэдээллийн нэгдсэн сан /LMIS/ программын Хөдөлмөр зуучлалын үйлчилгээ нь цахим хэлбэрээр үйлчилгээ үзүүлэх  боломжтой болсон. Программыг шинэчлэхээр салбарын хэмжээнд зорилт тавин ажиллаж байна.</t>
  </si>
  <si>
    <r>
      <t xml:space="preserve">Аймгийн төвд үйл ажиллагаа явуулдаг 8 аж ахуйн нэгжийн шинээр ажилд орсон 23 иргэнд "Хөдөлмөрийн харилцаа болон аюулгүй ажлын байр"  сэдэвт сургалтыг ҮЭ-ийн холбоотой хамтарч зохион байгуулсан. Сургалтаар шинээр ажилд орж  байгаа иргэдэд харилцаа, хандлагын ач холбогдол, байгууллагын соёлыг төлөвшүүлэх, аюулгүй ажлын байрны талаарх мэдээллийг дэлгэрэнгүй хүргүүлэн ажилласан.. </t>
    </r>
    <r>
      <rPr>
        <sz val="10"/>
        <color theme="1"/>
        <rFont val="Arial"/>
        <family val="2"/>
      </rPr>
      <t xml:space="preserve">Залуучуудад эрүүл, эртэч, идэвхтэй амьдралын хэв маяг, эх оронч үзлийг төлөвшүүлэх сургалт зохион байгуулж, ажил, мэргэжлийн чиг баримжаа олгох, зөвлөгөө өгөх замаар хөдөлмөрт бэлтгэж, ажилтай, орлоготой болгох зорилготой  ирээдүйгээ өөрчлөх хүсэлтэй 145 залуучуудтай 3 өдрийн турш ярилцлага хийж, 112 залуучуудад хөдөлмөрийн харилцаа, хандлагын зөв төлөвшлийн талаар ярилцаж чиг баримжаа олгож байна. </t>
    </r>
  </si>
  <si>
    <t>Залуучуудад эрүүл, эртэч, идэвхтэй амьдралын хэв маяг, эх оронч үзлийг төлөвшүүлэх сургалт зохион байгуулж, ажил, мэргэжлийн чиг баримжаа олгох, зөвлөгөө өгөх замаар хөдөлмөрт бэлтгэж, ажилтай, орлоготой болгох зорилготой “ОРОЛЦОО” төслийн хүрээнд хөдөлмөр эрхлээгүй, их дээд сургууль болон мэргэжлийн боловсролын байгууллагад суралцдаггүй ажилтай, орлоготой болж ирээдүйгээ өөрчлөх хүсэлтэй 145 залуучуудтай 3 өдрийн турш ярилцлага зохион байгуулав.</t>
  </si>
  <si>
    <t xml:space="preserve">Ажилгүй иргэдэд хөдөлмөр зах зээлийн мэдээ мэдээлэл, хэрэгжүүлэн зохион байгуулах арга хэмжээ, үйлчилгээний талаар тогтмол сургалт зохион байгуулж чиг баримжаа, зөвлөгөө өгч ажиллаж байна. Ерөнхий боловсролын ахлах ангийн сурагчдад мэргэжлээ зөв сонгох талаар ажил мэргэжлийн чиг баримжаа олгох сургалтуудыг тогтмол зохион байгуулж байна.  </t>
  </si>
  <si>
    <t>Аймгийн хэмжээн дэх нийт сургууль, цэцэрлэгүүдэд  хөгжлийн бэрхшээлтэй хүүхдийн хөгжих, суралцах орчин нөхцлийг сайжруулах талаар шаардлага тавьж ажилласны үр дүнд Ерөнхий боловсролын 2 дугаар сургууль болон 10 дугаар сургуулиуд хөгжлийн бэрхшээлтэй хүүхдийг хөгжүүлэх танхимтай болсон. Мөн Өлгий сумын Ерөнхий боловсролын 2 дугаар сургууль хөгжлийн бэрхшээлтэй хүүхдийн хэрэгцээнд тулгуурлан орчин нөхцөл, дэд бүтцээ засаж сайжруулсан. 
Аймгийн хэмжээний Ерөнхий боловсролын сургуулиудын 70% хөгжлийн бэрхшээлтэй хүүхдийг боловсролд тэгш хамруулах, нийгмийн харилцаанд бусад хүмүүсийн адил тэгш оролцох боломжийг бүрдүүлэн ажиллаж байна.</t>
  </si>
  <si>
    <t xml:space="preserve">
2021 оны эхний улиралд аймгийн 13 сумын Засаг дарга болон сумын удирдлагууд, сургуулийн өмнөх боловсрол, ерөнхий боловсролын сургуулийн багш,  ажилтан, захирал, эрхлэгчдэд “Гэр бүл, хүүхэд хамгааллын бодлогын жишиг баримт бичиг”-ийг мөрдөж ажииллах, байгууллага болон салбарын онцлогийг тусгасан “Гэр бүл, хүүхэд хамгааллын бодлого, дүрэм”-ийг батлан хэрэгжүүлэх, албан хаагчиддаа сурталчлан таниулах, орон нутгийн аж ахуй нэгж, байгууллагуудад “Эцэг эхийн”, "Залуучуудын хөгжлийн зөвлөл" зэрэг зөвлөлүүдийг байгуулах, зөвлөлүүд хэрхэн ажиллах, "Гэр бүлийн өдөр", "Аавуудын өдөр" зэрэг тэмдэглэлт  өдрүүдийг тэмдэглэхийн ач тус зэрэг агуулгыг тусгасан сургалтуудыг хийж, арга зүйгээр ханган ажилласан. Үүний үр дүнд аймгийн 13 сум холбогдох бодлого, дүрэмүүдийг гаргаж хэрэгжүүлэн ажиллаж байна. </t>
  </si>
  <si>
    <t>Бүс тогтоох судалгааны ажлыг Байгаль орчин, аялал жуулчлалын яам, Биологийн олон янз байдлыг хамгаалах, уур амьсгалын өөрчлөлтөд дасан зохицох төслийн газартай хамтран хийх санал хүргүүлсэн. 2021 онд тус аймагт 25000 гаруй дотоодын жуулчид аялсан. Өвлийн болон адал явдалт аялал жуулчлалыг хөгжүүлэх чиглэлээр хийгдэх арга хэмжээнүүдийн саналыг боловсруулсан, холбогдох мэргэжлийн байгууллагуудтай хамтран судалгааны ажил хийгдэж байна.</t>
  </si>
  <si>
    <t>Хугацаа болоогүй.</t>
  </si>
  <si>
    <t>Баян-Өлгий аймгийн аялал жуулчлалын маршрут, байгалийн үзэсгэлэнт газрууд болон отоглох хоноглох цэгүүд, орон нутгийн соёл, зан заншил, байгаль,цаг уурын онцлог, үйлчилгээ үзүүлэх жуулчны бааз, хөтөч зэрэг холбогдох мэдээллийг дэлгэрэнгүй багтаасан танилцуулга бэлтгэж, аймаг, орон нутгаа дотооддоо төдийгүй дэлхийд таниулах зорилгоор аймгийн аялал жуулчлалын танилцуулгын эх бэлтгэл шалгаруулах уралдаан зарласан, шалгарсан бүтээлийг 1.5 сая төгрөгөөр худалдан авч хэвлүүлэхээр бэлэн болгосон.</t>
  </si>
  <si>
    <t>2021 онд аймгийн хэмжээний газар ашиглалт, бэлчээрийн газрын мониторингийн байнгын ажиллагаатай 304 фотомониторингийн цэг байгуулан хяналтын системийг бий болгон ажиллаж байна.</t>
  </si>
  <si>
    <t xml:space="preserve">Айл өрхүүд бургас, улиас, чацаргана, хайлаас, шар хуайс, үхрийн нүд, агч, голт бор, шинэс, гацуур зэрэг 10 гаруй нэр төрлийн модны тарьц суулгацаас 11200 ширхэг авч хашаандаа тарьж ургуулж байна. </t>
  </si>
  <si>
    <t>Судалгааны ажил хийгдсэн байна.</t>
  </si>
  <si>
    <t>Орон нутгийн төсвийн 13.0 сая төгрөгийн хөрөнгө оруулалтаар ойн сан бүхий 10 сум болон аймгийн ойн менежментийн төлөвлөгөөг “Мөнх ногоон жодоо” ХХК-иар хийлгэв. /хугацаанаас өмнө Сайдтай байгуулсан гэрээний дагуу хийгдсэн/</t>
  </si>
  <si>
    <t>Аймгийн Засаг даргын 2021 оны 3 дугаар сарын 01-ний А/129 тоот захирамжаар  нийт нутаг дэвсгэр дэх усны сан бүхий газар, усны эх үүсвэрийн онцгой болон энгийн хамгаалалтын, эрүүл ахуйн хориглолт ба хязгаарлалтын бүсийг тогтоох санал боловсруулах ажлын хэсэг байгуулагдан ажиллаж, бүс тогтоох газруудын зураглал, судалгааны ажлыг хийсэн.</t>
  </si>
  <si>
    <t>Ерөнхий боловсролын сургуулиудыг шүлтүүртэй цэвэр усаар шат дараалан хангах зорилгоор судалгаа хийхэд 75 хүүхдэд ногдох 1 ус цэвэршүүлэгчтэй 8 сургууль, давхар бүрт 1 ус цэвэршүүүлэгтэй 3 сургууль, давхар бүрт 2-3 ус цэвэршүүлэгчтэй 1 сургууль байгааг тодорхойлсон. Дотуур байрны давхарт бүрт ус шүлтүүрээр 65%-ийг эцэг эхийн дэмжлэг болон, сургуулиас хангасан. НҮБ-аас 11  цэцэрлэгийг  ус цэвэршүүүлэгтэй болгосон байна.</t>
  </si>
  <si>
    <t>Хөгжлийн бэрхшээлтэй хүүхдийн асуудлаар хамтарсан семинарыг 10 дугаар сарын 4-5-ны өдрүүдэд зохион байгуулж, аймгийн удирдлага болон сургууль, цэцэрлэгийн захирал, эрхлэгч, багш нарыг мэдээллээр хангасан. Хөгжлийн бэрхшээлтэй хүүхдийн сургуульд хамрагдалт нь 32%-тай байна. Аймгийн хөгжлийн бэрхшээлтэй хүүхдийн хөгжлийг дэмжих зөвлөлийг Боловсролын газрын даргын тушаалаар 8 хүний бүрэлдэхүүнтэй байгуулсан. Үйл ажиллагаагаа эхэлж, төлөвлөгөө гарган ажиллаж байгаа</t>
  </si>
  <si>
    <t xml:space="preserve">Хүн бүрт чанартай боловсрол эзэмших боломжийг бүрдүүлэх, ХБХ-ийг боловсролд эрт хамруулах, сургалтын тэгш хүртээмжтэй орчин бүрдүүлэх, багш нарыг арга зүйгээр хангах, эцэг эх, асран хамгаалагч, олон нийтийн хандлагыг өөрчлөх зорилгоор “Тэгш хамран сургалт- тэгш хүртээмжит боловсрол’ аймгийн дэд хөтөлбөрийг боловсруулан аймгийн Засаг даргын зөвлөлөөр хэлэлцүүлэн аймгийн ИТХ-аар батлуулахаар хөтөлбөрийн төслийг бэлэн болгосон.
</t>
  </si>
  <si>
    <t xml:space="preserve">Мэдлэг, ур чадвартай, сайн туршлагаас суралцаж ямагт түгээн дэлгэрүүлдэг,  ажлын байран дээрээ тасралтгүй хөгждөг, манлайлан үлгэрлэдэг, хүүхдийг хайрлаж хүндэлдэг, ёс зүйг эрхэмлэн дээдэлдэг, хариуцлагатай, зөв хандлагатай багшийг төлөвшүүлэх зорилгоор "СӨБ-ийн багшийн хөгжил" дэд хатөлбөрийг боловсруулан Засаг даргын зөвлөлөөр хэлэлцүүлж, аймгийн ИТХ-ын ээлжит хуралдаанаар оруулан батлуулахаар төслийг бэлэн болгосон. </t>
  </si>
  <si>
    <t>Нийтийг хамарсан спортын арга хэмжээний хүрээнд "ЭРҮҮЛ МЭНДИЙН ЦАХИМ ГҮЙЛТ 2021" биеийн тамирын тэмцээний танилцуулга, “strava” апп-н гар утасанд татаж авах, тус апп-ыг гүйлтэнд яаж ашиглах талаар орон нутгийн хэвлэл мэдээллийн хэрэгслээр болон олон нийтийн сүлжээгээр дамжуулан ард иргэдэд мэдээлэл өгч ажилласан. “Эрүүл мэндийн цахим гүйлт – 2021” арга хэмжээг улсын хэмжээнд 2021 оны 3 дугаар сарын 15-28-ны хооронд 14 хоногийн хугацаанд амжилттай зохион явууллахад манай аймгаас нийт 428 хүн оролцон 8776 км зам туулж, амжилттай оролцсон.  Эрэгтэйчүүдийн төрөлд түрүүлсэн тамирчин Б.Абылайхан 961,4 км гүйж улсын хэмжээнд нийлбэр дүнгээр 4-р байр эзэлсэн ба 21 аймгийн нийлбэр дүнгээр 8-р байранд шалгарсан амжилт үзүүллээ. Тус нийтийг хамарсан арга хэмжээнд бүх насны ангиллын иргэд оролцсон болно.</t>
  </si>
  <si>
    <t>Ковид-19 цах тахлын нөхцөл байдалтай холбоотой иргэдийн биеийн тамираар хичээллэх төрийн  өмчийн сургуулиудын спорт заалны үйл ажиллагааг 11-р сарын 1-нээс эхлэн нээсэн болно. Цаашид нөхцөл байдалтай холбоотой иргэдэд үнэгүй ашиглуулах үйл ажиллагааг 2022 оноос эхлэн хэрэгжүүлэхээр төлөвлөж байна.</t>
  </si>
  <si>
    <t>Иргэдийг хөдөлгөөний хомсдолоос урьдчилан сэргийлэх зорилгоор “Дасгал хөдөлгөөн хийцгээе” сарын аяныг аймгийн хэмжээнд 06-р сарын 02-30-ны хооронд онлайн хэлбэрээр зохион явуулсан. Иргэдийн дархлааг дэмжих дасгал хөдөлгөөнийг орон нутгийн телевиз, цахим хуудсанд байршуулан ажиллаж, уг арга хэмжээнд нийт 17 байгууллагын 350 гаруй иргэд хамрагдсан.</t>
  </si>
  <si>
    <t xml:space="preserve">Аймгийн төв болон сумын төвд үе шаттай хэрэгжүүлнэ. </t>
  </si>
  <si>
    <t>Өлгий суманд Ховд голын эргээр дугуйн, гүйлтийн зам барих судалгааны ажлын хэсгийг аймгийн Засаг даргын захирамжаар байгуулж, төлөвлөгөө гарган ажиллаж байна. Ажлын хэсэг 2 удаа хуралдаж, хурлаас Өлгий сумын нутаг дэвсгэр дэх Ховд голын эргийн 13 км замын маршрут тогтоож, бүдүүвчилсэн зургийг гаргаж, төсвийг хийлгэхээр шийдвэр гарсан. Өлгий сумын Засаг дарга зураг төсөв хийх компанитай гэрээ байгуулахаар ажиллаж байна.</t>
  </si>
  <si>
    <t>Ковид-19 цар тахалтай холбоотой орон нутагт Олон улс, улсын чанартай бусад тэмцээнүүд аймагтаа зохион байгуулагдаагүй ба Таеквондогийн баруун бүсийн аварга шалгаруулах тэмцээнийг  12 дугаар сард зохион байгуулахаар төлөвлөж байна.</t>
  </si>
  <si>
    <t xml:space="preserve">Спортын өндөр амжилт гаргасан тамирчид дасгалжуулагч нарыг шагнан урамшуулах журмын дагуу 2019, 2020 онуудад Улс, Олон улсын тэмцээн уралдаанд амжилт гаргасан тамирчид, дасгалжуулагч нарыг шагнах ёслолын арга хэмжээг Ковидын зарчмыг баримтлан зохион явуулж, нийт 60 хүнийг 10 387 000 төгрөгийн мөнгөн шагналаар шагнаж урамшуулав. </t>
  </si>
  <si>
    <t xml:space="preserve">Иргэдэд үйлчлэх спортын талбай, барилга байгууламжийг үе шаттайгаар хэргжүүлж байна. 2021 онд Ногооннуур суманд спорт цогцолбор баригдаж, ажлын явц 70%-тай байна.  Мөн Өлгий сумын төвд хүүхэд, залуучуудын чөлөөт цагийг зөв боловсон өнгөрүүлэх, хөдөлгөөний хомсдолоос сэргийлэх зорилгоор 3х3 сагсан бөмбөгийн стандарт талбайг ХААН банкны төвөөс санхүүжүүлэн барьж, ашиглалтад оруулсан.
Өлгий суманд Ховд голын эргээр дугуйн, гүйлтийн зам барих судалгааны ажлын хэсгийг аймгийн Засаг даргын захирамжаар байгуулж, төлөвлөгөө гарган ажиллаж байна. Өлгий сумын Засаг дарга зураг төсөв хийх компанитай гэрээ байгуулахаар болсон. Түүнчлэн 2022 оны улсын төсвийн хөрөнгө оруулалтаар Булган суманд сургуулийн спорт заал 1 600.0 сая, Баяннуур суманд сургуулийн 1 620.0 сая төгрөгийн өртөгтэй бүтээн байгуулалтын ажил хийгдэхээр төлөвлөгдсөн.  </t>
  </si>
  <si>
    <t xml:space="preserve">Сумдын Хамтарсан багийн үйл ажиллагааны тайланг 2021 оны хагас жилийн байдлаар аймгийн Хүүхдийн төлөө зөвлөлд танилцуулж, сумдад үүрэг чиглэл хүргүүлсэн. Жилийн эцсийн байдлаар нийт 27 хамтарсан багийн үйл ажиллагааны тайланг нэгтгэн аймгийн Засаг даргын зөвлөлөөр хэлэлцүүлэн дүгнэлт хийж, сум тус бүр орон нутгийн төсөвт Хамтарсан багийн санхүүжилтэд  төсөв суулгах чиглэл өгөхөөр шийдвэрлэв. Мөн сумдын хэсгийн төлөөлөгч болон багийн Засаг дарга нарын унааг дайчлан гэр бүлийн хүчирхийллийг таслан зогсоох, хүүхэд хамгааллын хариу үйлчилгээг түргэн шуурхай хүргэж ажиллах зөвлөмжийг сумдын Засаг дарга нарт хүргүүлэхээр шийдвэрлэв.
</t>
  </si>
  <si>
    <t>Англи хэлний анхан шатны мэдлэгтэй, цаашид сайжруулах зорилготой залуучуудад зориулсан, суралцагчид үгийн дуудлага, үгийн сан, энгийн өгүүлбэрийн бүтэц, өдөр тутмын практикт хэрэгтэй үг ярианы тухай суурь мэдлэгтэй болгоход чиглэсэн харилцааны англи хэлний ярих, сонсох, унших, бичих үндсэн чадварыг олгох идэвхтэй дадалд зориулсан хичээлүүдийг багтаасан Англи хэлний ярианы сургалтыг эхлүүлээд байна. Энэ сургалт нь 2 сарын хугацаанд үргэлжлэх ба 15-34 насны залуучууд 16 цагийн багц сургалтад хамрагдаж төгсөх болно.  Мөн “Англи хэлтэй Өлгийчүүд” аймгийн дэд хөтөлбөрийг боловсруулан аймгийн Засаг даргын зөвлөлөөр хэлэлцүүлж, аймгийн ИТХ-аар батлуулахаар төслийг бэлэн болгосон.</t>
  </si>
  <si>
    <t>Аймагт үйл ажиллагаа явуулж байгаа Хөгжлийн бэрхшээлтэй хүүхдийн эцэг, эхийн холбоонд орон нутгийн төсвөөс 20.0 сая төгрөг шийдвэрлэж, “Мянганы хөгжил дэвшил” ТББ-ын дэргэдэх “Сана” хувь хүний хөгжлийн сургалтын төвтэй хамтран ажиллах гэрээ байгуулан ажиллаж байна. Энэхүү төвтэй хамтран гэр бүлийн хүчирхийлэлд өртсөн хүүхэд, эмэгтэйчүүдэд сэтгэл зүйн туслалцааг үзүүлэн ажилласан. “Сана” хувь хүний хөгжлийн сургалтын төвөөс Казах хэлнээ орчуулан хэвлүүлсэн “Гэр бүлийн хүчирхийлэлтэй тэмцэх тухай” хуулийн гарын авлага, номыг бүх сумын Гэр бүлийн хүчирхийлэлтэй тэмцэх Хамтарсан багуудад хүргүүлэн, хэрэгжүүлж ажиллахыг чиглэл болгон, хэрэгжилтэд хяналт тавьж ажиллаж байна. Аймгийн ЭЗөвлөлтэй  охид, эмэгтэйчүүдийн эрхийг хамгаалах, тэднийг хөгжүүлэх, хувь хүний чадваруудыг сайжруулах зорилгоор хамтран ажилладаг ба Олон улсын охидын эрхийг хамгаалах өдрөөр аймгийн төвийн ахлах ангийн охидын дунд хэлэлцүүлэг зохион байгууллаа. Хэлэлцүүлгээр өсвөр насны охидын өмнө тулгамдаж буй асуудал, шийдлийн талаар охид санал бодлоо солилцлоо. Хэлэлцүүлгийн үр дүнд ихэнх охидоос Жендерийн тухай ойлголт, үе тэнгийнхэний харилцааны талаар сургалт, мэдээллийг бүх сумдад, хөвгүүдэд зохион явуулах санал гаргасан ба үүний дагуу аймгийн төвийн 2 сургууль, 2 сум дээр өсвөр насны хүүхдийн дунд сургалт, нөлөөллийн үйл ажиллагаа зохион явуулж, нийт 160 хүүхдийг хамрууллаа.</t>
  </si>
  <si>
    <r>
      <t xml:space="preserve">
</t>
    </r>
    <r>
      <rPr>
        <sz val="10"/>
        <color theme="1"/>
        <rFont val="Arial"/>
        <family val="2"/>
      </rPr>
      <t>ЗГ-аас хэрэгжүүлж буй хөтөлбөрүүдийнх хүрээнд 2021 онд дараах ажлууд хийгдсэн. 1</t>
    </r>
    <r>
      <rPr>
        <b/>
        <sz val="10"/>
        <color theme="1"/>
        <rFont val="Arial"/>
        <family val="2"/>
      </rPr>
      <t>. Эх, хүүхэд, нөхөн үржихүйн эрүүл мэнд хөтөлбөрийн хүрээнд:</t>
    </r>
    <r>
      <rPr>
        <sz val="10"/>
        <color theme="1"/>
        <rFont val="Arial"/>
        <family val="2"/>
      </rPr>
      <t xml:space="preserve"> “Нэрийн хяналт”ын журмыг боловсруулан батлуулсан. Жирэмсэн эх, төрөх насны эмэгтэйчүүдийн судалгааг цахимжуулах, цахимаар хяналт тавих зорилгоор 5,0 сая төгрөгөөр цахим программ хийлгэж, “Нэрийн хяналт"-ыг хэрэгжүүлснээр жирэмсний эхчүүдийн эхний 3 сард хяналтад орсон хувь 87,1% -тай байна. 0-5 насны хүүхдийн эндэгдэл 1000 амьд төрөлтөд өнгөрсөн оны мөн үеийнхээс 21,6-ээс 13.3 промиль болж  8,3 промилээр  буурсан ба Эхийн эндэгдэл 100.000 амьд төрөлтөд өнгөрсөн мөн үед 4 тохиолдол байсан бол 2 тохиолдлоор тус тус буурсан үзүүлэлттэй байна. “Эх нярайн цомог”-т шаардагдах 21,0сая төгрөг, "Эх хүүхдийн дэмжих сан"-д 10.0 сая төгрөгийг  орон нутгийн төсвөөр шийдвэрлүүлэн эмчилгээний шаардлагатай үед санхүүгийн дэмжлэг үзүүлж байна.
</t>
    </r>
    <r>
      <rPr>
        <b/>
        <sz val="10"/>
        <color theme="1"/>
        <rFont val="Arial"/>
        <family val="2"/>
      </rPr>
      <t>2. Халдварт өвчнөөс сэргийлэх, хянах хөтөлбөрийн хүрээнд: Х</t>
    </r>
    <r>
      <rPr>
        <sz val="10"/>
        <color theme="1"/>
        <rFont val="Arial"/>
        <family val="2"/>
      </rPr>
      <t xml:space="preserve">алдварт өвчний 9377 тохиолдол буюу 10000 хүн амд 902 тохиолдол бүртгэгдсэн нь Коронавируст халдварт өвчний цар тахал гарсантай холбоотой өмнөх оны мөн үеэс 9125 тохиолдлоор нэмэгдсэн үзүүлэлттэй  байна. 
Нийт халдварт өвчний дотор 0,1%-ийг  А вируст гепатитийн халдвар эзэлж, өмнөх онтой харьцуулахад  16,6 хувиар буурсан  ба 10000 хүн амд 0,9  промил бүртгэгдсэн нь улсын дунджаас  доогуур байна.  Заавал хийх дархлаажуулалтын үндэсний товлолын дагуу 2 нас хүртэлх хүүхдийн вакцины хамралтын хувь 95,9% байна.
</t>
    </r>
    <r>
      <rPr>
        <b/>
        <sz val="10"/>
        <color theme="1"/>
        <rFont val="Arial"/>
        <family val="2"/>
      </rPr>
      <t>3.Орчны эрүүл мэнд хөтөлбөрийн хүрээнд:</t>
    </r>
    <r>
      <rPr>
        <sz val="10"/>
        <color theme="1"/>
        <rFont val="Arial"/>
        <family val="2"/>
      </rPr>
      <t xml:space="preserve"> 2021 онд угаарын хийн хордлогын 19 тохиолдол бүртгэгдэж, нийт 54 хүний  44 хүн хөнгөн, 10 хүн дунд хэлбэрээр хордсон ба эмнэлгийн тусламж үйлчилгээг шуурхай хүргэсний үр дүнд  нас баралт гараагүй.     Улирлын чанартай томуугийн  вакцинд нийт 12072 хүн хамрагдаж,  96% хамрагдалттай байна. Аймгийн төвийн 13 багийн нийт айл өрхийн 24400 орчим хэрэглэгч  буюу 70-75%  нь хувийн хашаандаа энгийн  аргаар гаргасан 3905 орчим  худагнаас, мөн 12 сумын айл өрхүүд энгийн гар аргаар гаргасан худагнаас усны эх үүсвэрээ хангаж байгаа ба  гадаргын усаар хангаж байгаа нь хоол боловсруулах замын өвчлөл тэргүүлэх өвчлөл болоход нөлөөлж байна.            </t>
    </r>
    <r>
      <rPr>
        <sz val="10"/>
        <color rgb="FFFF0000"/>
        <rFont val="Arial"/>
        <family val="2"/>
      </rPr>
      <t xml:space="preserve">
 </t>
    </r>
  </si>
  <si>
    <t>Дэлүүн сумын Эрүүл мэндийн нүүр ам судлалын мэс заслын эмчээр, Ногооннуур сумын эрүүл мэндийн төв Сэргээн засал судлал эмчээр хангагдан ажиллаж байна. Төрөлжсөн мэргэшлийн 6 сарын сургалтад 6 их эмч, 1 эрүүл мэндийн ажилтан, мэргэжил дээшлүүлэх 3-5 сарын сургалтад 6 их эмчийг, сувилагч эмнэлгийн тусгай мэргэжилтний  мэргэжил олгох, дээшлүүлэх  1-3 сарын сургалтад 32 хүнийг улсын төсвийн санхүүжилтээр тус тус суралцуулж байна.</t>
  </si>
  <si>
    <t>Хөдөө орон нутагт ажиллаж байгаа эрүүл мэндийн байгууллагын 7 эмчийг орон байраар ханган ажиллаж байна. 
Эрүүл мэнд, спортын сайд, Сангийн сайдын 2015 оны 56/97 дугаар хамтарсан тушаалын дагуу Улсын төсвийн санхүүжилтээр   төгсөлтийн дараах  үндсэн болон төрөлжсөн, мэргэшлийн сургалт, мэргэжил дээшлүүлэх 1-3 сарын сургалтад  хамрагдсан эмч, эмнэлгийн мэргэжилтний 3 хүртэлх сарын үндсэн цалин, замын зардлыг үндсэн байгууллагаас  гэрээний дагуу олгож байна. 2020-2021 онд  70  гаруй эмч, эмнэлгийн мэргэжилтэн  сургалтад хамрагдаж, нийгмийн асуудлыг шийдвэрлүүлсэн. Улсын хөрөнгөөр давтан сурч байгаа болон хүүхэд асрах чөлөө авсан албан хаагчдын НДШ-ийг Засгийн газрын 1994 оны 212 дугаар тогтоолын 2 дугаар хавсралтад заасны дагуу үндсэн байгууллагаас нь төлж байна.</t>
  </si>
  <si>
    <t>НҮБ-ийн Хүн амын сан, Люксембургийн Засгийн газрын дэмжлэгтэйгээр сумдын эрүүл мэндийн төвүүдэд ажиллаж буй нийт 79 багийн эмч, 4 өрхийн эмч эмнэлэгт анхан шатны  эрүүл мэндийн тусламж үйлчилгээ үзүүлэхэд ашиглах эмчийн цомог болох даралтын аппарат, халуун хэмжигч, эх, хүүхдийн жин, ургийн дофлер, чагнуур, холестрол болон шээсний нэг удаагийн оношлуур зэрэг нийт 119.0 сая төгрөгийн үнэ бүхий багц цомогоор хангаж, багийн эмч нар  анхан шатны эрүүл мэндийн тусламж үйлчилгээ үзүүлэхэд үр дүнгээ үзүүлж байна</t>
  </si>
  <si>
    <t xml:space="preserve">Аймгийн хэмжээний нийт нөхөн үржихүйн насны эмэгтэйчүүдийн суурь өвчинг илрүүлэх судалгаа хийх ажлын удирдамж боловсруулан, шаардагдах төсвийн тооцоог гаргаж, судалгааны ажлыг 2022 онд хэрэгжүүлэхээр төлөвлөж байна. 2021 онд харьяа 18 эрүүл мэндийн байгууллагаас Жирэмсэн болон хөхүүл эчхүүдэд зориулсан 930 флакон\ 93000ш\ ОНБТБ, 6-23 сартай хүүхдийн 980 флакон \29 400 ш\  Олон найрлагат бичил тэжээлийн бэлдмэлээр ханган ажилласан. </t>
  </si>
  <si>
    <t>Ковид-19 цар тахлын нөхцөл байдалтай холбоотой  нөхөн үржихүйн насны эмэгтэйчүүдийн гэр бүлд нь зохион байгуулах сургалт хийгдээгүй боловч аймаг, сум, баг, өрхийн түвшинд эрүүл мэндийн байгууллагын эмч, эмнэлгийн мэргэжилтнүүд сургалт, сурталчилгааг цахимаар болон орон нутгийн радио, телевизээр хүргэж байна. Цаашид гэр бүлд чиглэсэн эдгээр сургалтыг сум, багийн түвшинд газар дээр нь зохион явуулахаар сургалтын удирдамжийг гарган санхүүжилтийн тооцоог хийж, 2022 онд хэрэгжүүлэхээр хөгжлийн жилийн төлөвлөгөөнд тусгуулсан.</t>
  </si>
  <si>
    <t xml:space="preserve">"Нэрийн хяналт”-ын журмыг боловсруулж, аймгийн Засаг даргын захирамжаар батлуулан аймгийн бүх эрүүл мэндийн байгууллагуудад хүргэж хэрэгжилтийг хангуулан ажиллаж байна.
Жирэмсэн эх, төрөх насны эмэгтэйчүүдийн судалгааг цахимжуулах, хяналтын байдалд сар бүр аймаг, сумын эрүүл мэндийн байгууллагуудын  удирдлагууд цахимаар хяналт тавих зорилгоор 5,0 сая төгрөгөөр цахим программ хийлгэж, “Цахим нэрийн хяналт”-ыг хэрэгжүүлж байна.                                                               - Жирэмсний эхний 3 сарын хяналтын хамрагдалт 87.1 хувьтай байна.
- 0-5 насны хүүхдийн эндэгдэл 1000 амьд төрөлтөд өнгөрсөн оны мөн үеийнхээс     21.6-гаас 13.3 промиль болж  8.3 промилээр  буурсан үзүүлэлттэй байна.
- Эхийн эндэгдэл 100.000 амьд төрөлтөд өнгөрсөн мөн үед 4 тохиолдол байсан бол 2 тохиолдлоор буурсан үзүүлэлттэй байна
</t>
  </si>
  <si>
    <t>"Эх, хүүхдэд ээлтэй" сум, байгууллага болох хөдөлгөөнийг өрнүүлэх болзлыг шинэчлэн боловсруулсан  ба  болзлын журмыг аймгийн Засаг даргын зөвлөлөөр хэлэлцүүлэн аймгийн ИТХ-аар батлуулахаар бэлэн болгосон..</t>
  </si>
  <si>
    <t>Аймгийн Онцгой комиссын шийдвэрээр 2021 оны 12 дугаар сарын 4-5-ны өдрүүдэд зохион байгуулахаар төсөв мөнгийг нь шийдвэрлэж, зохион байгуулах ажлын хэсэг байгуулагдан бэлтгэл ажлаа ханган ажиллаж байна.</t>
  </si>
  <si>
    <t xml:space="preserve">2021 онд КОВИД-19 халдварт цар тахлын улмаас музейн үйл ажиллагааг, ард иргэдэд цахимаар сурталчилан таниулж байна. Үүнд: 
Цагаан сар, Наурызын баяр, Олон улсын музейн өдөр, Эх үүрсийн баярын өдрүүдэд сэдэвчилсэн түр үзэсгэлэнг цахимаар зохион байгуулан ажилласан.
Мөн Музейн үйл ажиллагааг орчин үеийн технологийн тусламжтайгаар бүрэн бүтэн бичлэг хийлгэж. цахимаар сурталчилан ажилласан.
“Соёлын яам, нийслэлийн тэргүүний 1 дүгээр сургуультай” хамтран “Орон нутгийн музейн цахим аялал”-д Баян-Өлгий аймгийн музейг танилцуулж, аймгаас төрөн гарсан Хөдөлмөрийн баатаруудыг цахимаар цуврал болгон танилцуулсан. Энэ арга хэмжээнд нийт 200 гаруй хүүхэд оролцсон. Олон улсын музейн өдрөөр “Музейн ирээдүй, Сэргээе, Шинээр төсөөлье” сэдвээр радио телевизээр Эссэ бичлэгийн уралдаан зарлаж, дүгнэн урамшуулсан. Дорнод, Хөвсгөл аймгийн музейнүүдтэй хамтран “Монголын сайхан орон-Музейн цахим аялал”-ыг амжилттай  зохион байгуулж Дорнод аймгийн 13 сумын Ерөнхий боловсролын сургуулийн дунд болон ахлах ангийн 100 сурагч музейн цахим аялалд хамрагдсан. 
Соёлын яамнаас уриалж буй “Цахим орчинд соёл түгээе Би хариуцлагатай иргэн” урианд нэгдэж, “Ардын язгуур урлагийг түүгээцгээе” хорол тоглоом тоглох журам, Үүшүүр тоглоом, үүшүүр тоглоом тоглох журам, “Бүргэдээр ан авлах өв соёл”, “4 шагайны тоглоом” зэрэг танин мэдэхүйн арга хэмжээг явуулсан.
</t>
  </si>
  <si>
    <t>Монгол Алтайн хадны зургийн цогцолбор хамгаалалтын захиргаа шинээр байгуулагдан хамтран ажиллаж байна. Тус аймгийн нутаг дэвсгэрт орших Улсын хамгаалалтад байх түүх, соёлын үл хөдлөх дурсгалуудаас 16 ширхэг байна. Улаанхус сумын Бага ойгор Цагаан салаа, Цэнгэл сумын нутагт орших Арал толгой, Шивээт хайрхан, хэмээх 4 газар дахь хадны зураг, хүн чулуун хөшөөнүүдийг Монгол Алтайн хадны зургийн цогцолбор хамгаалалтын захиргаа тэр хавийн айлуудтай хэлэлцэн албан ёсоор гэрээ байгуулж, хамгаалуулан ажиллаж байна. Аймгийн төвийн бүртгэл мэдээллийн санд одоогийн байдлаар аймгийн төвөөс 13 баримтат өвийг бүртгэж зохих маягтын дагуу бүртгэн баримтжуулж, сандаа хадгалж байна. 2018 оноос БНСУ-ын Ёсу хотын дүрслэх урлагийн музейтэй соёлын хамтын ажиллагааны чиглэлээр хамтран ажиллах гэрээ байгуулсны дагуу 2021 оны 10 дугаар сарын 12-29 ний өдрүүдэд манай аймгийн зураачдын бүтээлүүдийг 2 дахь удаагаа үзэсгэлэнд явуулсан.</t>
  </si>
  <si>
    <t xml:space="preserve">Шинээр бүрдүүлсэн ном хэвлэлийг LIB-4U программын цахим каталогт бүртгэж, нийт  494 ширхэг карт шинээр бичиж, 400 ширхэг хэвлэн холбогдох каталогуудад байрлуулсан. </t>
  </si>
  <si>
    <t xml:space="preserve">Малчид, хувиараа хөдөлмөр эрхлэгчдийг нийгмийн даатгалын сайн дурын даатгалд хамруулах ажлыг жил бүр нэмэгдүүлэх ажлыг зохион байгуулж, малчид болон хувиараа хөдөлмөр эрхлэгчдийг нийгмийн даатгалын сайн дурын даатгалд хамруулан ажилласнаар аймгийн хэмжээний хөдөлмөрийн насны 13033 малчны  11 хувь нь буюу 1435 малчин нийгмийн даатгалд сайн дураар  даатгуулсан  болно. </t>
  </si>
  <si>
    <t>Нягтлан бодох бүртгэлийн тухай хуулийг хэрэгжүүлэхтэй холбогдон гарсан Сангийн сайдын журмын дагуу том аж ахуйн нэгжүүдийн санхүүгийн тайланг жилд 2 удаа, жижиг аж ахуйн нэгжүүдийн тайланг нэг удаа хүлээн авч нэгтгэлийг хуулийн хугацаанд хүргүүлэн ажиллаж байна. 2021 онд үйл ажиллагаа явуулж байгаа 1181 аж ахуйн нэгж байгууллагын 57 хувь нь буюу  676 нь нийгмийн даатгалд хамрагдаж нийгмийн даатгалын шимтгэл төлөлтийн тайланг ирүүлж байна.</t>
  </si>
  <si>
    <t>Хүн ам өрхийн бүртгэлийг улсын бүртгэлийн мэдээлэлтэй уялдуулан илэрсэн зөрчлүүдийг арилгаж ажиллахыг зөвлөж, засаг захиргааны анхан шатны нэгжүүд, сумдын статистикийн асуудал хариуцсан санхүү, төрийн сангийн ажилтнуудад хяналт тавьж, удирдамж, зөвлөмжийн хэрэгжилтийг хангуулан ажилласан. Сумдын төрийн сангийн төлөөлөгчдөд ХАӨМСангийн 11 дүгээр сарын шилжилт хөдөлгөөний баяжилт хийх, төрсөн хүүхэд, нас баралт, өрхийн үзүүлэлтийн алдаа, хувь хүний үзүүлэлтийн алдааг багасгах, зөрчлийг арилгуулах  талаар цахим  сургалт зохион байгуулсан. Хүн ам өрхийн мэдээллийн санг хүн амын ердийн хөдөлгөөний мэдээгээр сар бүр тогтмол баяжуулж, өөрчлөлтүүдийг тусгаж, улсын бүртгэлийн хэлтсийн иргэний мэдээллийн сантай ижилсүүлэх ажлыг тогтмол хийж байна. Шинээр төрсөн 2470 хүүхэд, нас барьсан 396 хүнийг мэдээллийг цахим санд тухай бүр оруулж ажилласан.</t>
  </si>
  <si>
    <t xml:space="preserve">Хүн амын ердийн хөдөлгөөний өөрчлөлтийг мэдээллийн санд оруулах тусгай төлөвлөгөө боловсруулан батлуулж, сумуудад хүргүүлэн, ердийн хөдөлгөөний өөрчлөлтийг тухай бүр оруулж, мэдээллийн санг хянан ажиллаж байна. Монгол Улсад оршин суугаа хүн амын тоог гаргахдаа суурь мэдээллийн сан буюу Хүн ам, өрхийн мэдээллийн сан (ХАӨМС)-д суурилж тооцоолол хийдэг учраас ХАӨМС-д дараах баяжилт 2021 оны 12 дугаар сарын 25-ны дотор хийгдэх болно. Үүнд:
-Гадаадад байнга буюу 6, түүнээс дээш сарын хугацаагаар оршин суухаар Монгол Улсын хилээр гарсан иргэдийг “ГАДААДАД ОРШИН СУУГЧ” төлөвтэй болгох; 
-Монгол Улсад байнга буюу 6, түүнээс дээш сарын хугацаагаар оршин суухаар Монгол Улсын хилээр орсон иргэдийн гадаадад оршин суугч төлөвийг өөрчлөх ажлуудыг хийж байна. 
</t>
  </si>
  <si>
    <t>Аймгийн Засаг даргын удирдамжаар аймгийн хэмжээнд малын хагас жилийн түүвэр судалгааг явуулж, хяналтын тооллогын 2 хэсэг байгуулагдан 6 дугаар сарын 16-ны өдрөөс 21-ний өдрүүдийн хооронд Баяннуур, Алтанцөгц, Бугат, Алтай, Сагсай, Улаанхус сумдад хяналтын тооллого хийсэн. 2021 оны малын хагас жилийн түүвэр судалгаанд 2432 өрх, 3 аж ахуйн нэгж хамрагдсан. Сумдын төрийн сангийн төлөөлөгчид болон тооллогод оролцох хүмүүст 2021 оны 06 дугаар сарын 11-ний өдөр онлайнаар сургалт зохион байгуулж, хагас жилийн мал тооллогын талаар заавар зөвлөмж өгч, малын хагас жилийн түүвэр судалгааг хугацаанд нь чанартай зохион байгуулсан. Сонгогдсон түүврийн хамралт 100.0 хувьтай байна. 2021 оны малын хагас жилийн түүвэр судалгаанд нийт 17583968 төгрөгийн санхүүжилт ҮСХ-ноос олгогдож, зориулалтаар зарцуулсан. Жилийн эцсийн мал тооллого Засгийн газрын 224 дүгээр тогтоолын дагуу 12 дугаар сарын 07-ноос 12 дугаар сарын 17-нд явагдахаар бэлтгэл ажлууд хийгдэж байна.</t>
  </si>
  <si>
    <t>Төрийн архивын стандартын байр барих  нийт 1381 м.кв газрын асуудлыг  шийдвэрлүүлж, Барилгын зураг төслийн “ББСМО” ХХК-аар Төрийн архивын  шинэ байрны зураг төсөл хийлгэж бэлэн болсон. Улсын төсвийн хөрөнгө  оруулалтаар  2022 онд Баян-Өлгий аймагт  хэрэгжүүлэх төсөл арга хэмжээ, барилга байгууламжийн жагсаалтад аймгийн Төрийн архив, Улсын бүртгэлийн хэлтсийн шинэ байрны санхүүжилтэд нийт 6.2 тэрбум төгрөг тусгагдсанаас  2022 онд  2 тэрбум төгрөгийн санхүүжилт нь шийдвэрлэгдсэн.</t>
  </si>
  <si>
    <t xml:space="preserve">Орон нутгийн хөрөнгө оруулалтаар Ногооннуур сумын төвд 5.0 сая төгрөгийн үнэ өртөг бүхий хяналтын камер суурилуулж ашиглалтад оруулсан. Мөн  орон нутгийн хөгжлийн сангийн гамшгаас урьдчилан сэргийлэх үйл ажиллагааны зардлаас 4.911.000 төгрөгийг шийдвэрлэн, 2 ширхэг 360 эргэдэг хяналтын камер, 5 ширхэг энгэрийн камер, 2 ширхэг антен худалдан авч, аймгийн төв талбай, Онцгой байдлын газрын 4 замын уулзвар зэрэг газарт хяналтын камеруудаа суурилуулан өдөр тутмын үйл ажиллагаанд ашиглаж байна.
Цагдаагийн газрын хяналтын төвийг өргөтгөх зорилгоор хяналтын камерын 32 сувгийн бичлэгийн төхөөрөмж /NVR/-ийг серверийн өрөөнд суурилуулан аймгийн төв талбай, Онцгой байдлын газрын 4 замын уулзварын хяналтын камеруудыг холбосон бөгөөд цаашид аймгийн Авто тээврийн төвийн 3 хөдөлгөөнт /PTZ/ хяналтын камерыг холбохоор ажиллаж байгаа .
</t>
  </si>
  <si>
    <t>Хууль зүй, дотоод хэргийн яамнаас орон нутгийн цагдаагийн байгууллагын алба хаагчдыг урамшуулах, техник хэрэгслийн хангамжийг нэмэгдүүлэх зорилгоор аймгийн Цагдаагийн газрын Захиргааны удирдлагын тасгийн цагдаа-жолоочид 5 ханатай “Өргөө цагаан гэр”, цагдаагийн газарт “УАЗ-22069” маркийн авто машин 1, “KIA SPORTAGE” маркийн авто машин 1, нийт 2 автомашин, “YAMAHA” маркийн мотоцикл 2-ыг тус тус олгосон. Мөн аймгийн Засаг даргаас Дэлүүн сумын Цагдаагийн хэсгийг  УАЗ  маркийн тээврийн хэрэгсэлтэй болгосон.</t>
  </si>
  <si>
    <t xml:space="preserve">Шүүхийн шийдвэр гүйцэтгэх газрын цагдан хорих байрны телекамерийг шинэчлэх зорилгоор 10.0 сая  төгрөг шийдвэрлүүлэн, Шүүхийн шийдвэр гүйцэтгэх ерөнхий газрын Холбоо, дохиолол, технологийн хэлтсээр дамжуулан орчин үеийн шаардлага хангасан иж бүрэн телехяналтыг суурилуулсан. </t>
  </si>
  <si>
    <t xml:space="preserve">Орон нутгийн хөгжлийн сангийн хөрөнгөөр буюу 25.0 сая төгрөгөр Гадаадын иргэн, харъяатын газрын аймаг дах хэлтсийн Цагааннуурын боомтод үүрэг гүйцэтгэх албан хаагчдыг амьдрах байртай болгосон.
</t>
  </si>
  <si>
    <t xml:space="preserve">Орон нутгийн мэргэжлийн байгууллагуудын гамшгаас хамгаалах бэлэн байдлыг хангуулах зорилгоор гамшгаас хамгаалах 12 алба, ерөнхий зориулалтын 14, тусгай зориулалтын 19 мэргэжлийн анги, 57 хуулийн этгээдийн гамшгаас хамгаалах төлөвлөгөөг тодотгож, нийт 2978 албан хаагч, 109 техник хэрэгслийн үүрэг гүйцэтгэх бэлэн байдлыг дээшлүүлсэн. Гамшгаас урьдчилан сэргийлэх, эрсдэлийг бууруулах, хариу арга хэмжээг хэрэгжүүлэх арга хэмжээний хүрээнд аймгийн Засаг дарга бөгөөд онцгой комиссын даргын албан даалгавар 4, удирдамж 4, зохион байгуулалтын арга хэмжээний тухай захирамж 37, үйл ажиллагааны 3 төлөвлөгөө гаргаж, хэрэгжилтийг хангуулан ажилласан. Энэ хугацаанд аймгийн хэмжээнд 2021 оны 10 сарын байдлаар тохиолдсон нийт 56 удаа гамшиг, аюулт үзэгдэл, ослын дуудлагаар давхардсан тоогоор 539 албан хаагч, 97 техник хэрэгсэл үүрэг гүйцэтгэж, 8 хүний амь насыг авран хамгаалж, иргэн, аж ахуйн нэгж, байгууллагын 1,8 тэрбум төгрөгийн эд хөрөнгийг авран хамгаалсан.
</t>
  </si>
  <si>
    <t xml:space="preserve">Суурь түвшинд 5% нь хангаж байгаа, хүрэх түвшин 10% хангуулах гэсэн байна. Хэрэгжилтэд 50-70% хангаж байна гэсэн их тоо гарчээ 70% тавьсан байна. Тодруулах </t>
  </si>
  <si>
    <t>Нийт тогоочдын 10 хувь нь ур чадварын зэрэгээ ахиулсан уу? Сургууль, цэцэрлэгийн одоогийн нөхцөл байдал.</t>
  </si>
  <si>
    <t>Хүрэх түвшинд тодорхой үр дүн бичих</t>
  </si>
  <si>
    <t>хоногийн нөөц??? Тодруулах</t>
  </si>
  <si>
    <t xml:space="preserve">Аймгийн Хүнс, хөдөө аж ахуйн хөгжлийн стратеги төлөвлөгөөг 8 бүлэг 64 заалттай боловсруулж, 2021 оны 03 дугаар сарын 19-ний өдөр аймгийн Засаг даргаар батлуулан үйл ажиллагаандаа мөрдлөг болгон ажиллаж байна. </t>
  </si>
  <si>
    <t xml:space="preserve">"Нэг сум-нэг брэнд" бүтээгдэхүүн аяныг сумдад өрнүүлэх уриалгыг гарган ажиллаж байна. Аяны хүрээнд хэрэгжүүлэх ажлын төлөвлөгөөг гаргаж, аймгийн брэнд бүтээгдэхүүний багц, брэнд бүтээгдэхүүний багцын хайрцаг, уутны туршилтын загварыг гаргасан. Ингэснээр орон нутгийн брэнд бүтээгдэхүүнийг багцаар худалдан борлуулах, борлуулалтыг нэмэгдүүлэх ач холбогдолтой юм. Аяны хүрээнд Алтанцөгц сумын Баянбулаг нөхөрлөл зөгийн бал, зөгийн жилий, лав, хаалт, цэцгийн тоос болон шинээр лаа үйлдвэрлэж байна. </t>
  </si>
  <si>
    <t xml:space="preserve">Ахуйн үйлчилгээг хөгжүүлэх үндэсний хөтөлбөр, Хоршоог хөгжүүлэх нийгмийн хэмжээний хөтөлбөрийг орон нутагт хэрэгжүүлэх ажлын төлөвлөгөөг 4 жилээр боловсруулж, аймгийн Засаг даргаар батлуулан хэрэгжүүлж эхлээд байна. </t>
  </si>
  <si>
    <t>Алтанцөгц суманд арьс, шир боловсруулах цех байгуулах зорилгоор орон нутгийн төсвөөс 10.0 сая төгрөг хуваарилсан. Үүний дагуу энэ онд үйлдвэрийн байрыг барьж байгуулсан. Ирэх онд тоног төхөөрөмжийг оруулж ирэхээр төлөвлөж байна. Мөн  арьс, ширний цех байгуулахтай холбогдуулан Увс аймагт туршлага судлах арга хэмжээ зохион байгуулж, Алтанцөгц сумын төлөөллүүд оролцсон. Харин энэ онд Өлгий сумд 1, Дэлүүн сумд 1 арьс, шир боловсруулах анхан шатны цехийг байгуулсан.</t>
  </si>
  <si>
    <t>ХҮРЭХ ТҮВШИНГИЙН ТАЛААР ДУРЬДАХ Байгалийн болон зэрлэг чацарганыг хамгаалах  0.5 га талбайг хашисан эсэх</t>
  </si>
  <si>
    <t>2021 онд  Сагсай суманд тариалангийн талбайг хашаажуулах ойн зурвас байгуулах ажлын хүрээнд нийт 20 га талбайг хашиж, мөн 4000 ширхэг чацаргана, 6000 ширхэг хайлаас модыг тус тус тариалсан.</t>
  </si>
  <si>
    <t xml:space="preserve">ХҮРЭХ ТҮВШИНГИЙН ТАЛААР ДУРЬДАХ </t>
  </si>
  <si>
    <t>2021 онд Баяннуур суманд алим болон бусад жимсний модны төрлийг нэмэгдүүлэх зорилгоор 20 га газрын хөрсний шинжилгээг  хийлгэсэн.</t>
  </si>
  <si>
    <t xml:space="preserve">2021 онд Аймгийн ОНХСангийн хөрөнгөөр инженерийн хийцтэй 13 худаг шинээр гаргуулахаар 187.5 сая төгрөгний хөрөнгө шийдвэрлэсэн. Үүнээс Өлгий суманд 8, Баяннуур сумд 1, Ногооннуур сумд бэлчээрийн худаг 1, Цагааннуур тосгонд 1, Бугат сумын төвд 1, Дэлүүн суманд бэлчээрийн худаг 1, нийт  инженерийн хийцтэй 13 худаг шинээр гаргасан байна.   </t>
  </si>
  <si>
    <t>Засгийн газрын 2017 оны 223 дугаар тогтоолоор батлагдсан “Хүнсний ногоо” хөтөлбөрийн хүрээнд орон нутгийнхаа онцлогт тохируулж дэд хөтөлбөр боловсруулж, аймгийн ИТХ-ын 2020 оны 11 дүгээр хуралдаанаар хэлэлцүүлэн батлуулсан. 2021 онд 156 га талбайд хүнсний ногоо тариалж 1874 тн ургац хураан авахаар төлөвлөгөө гаргасан ба 143,66 га талбайд тариалалт хийгдэж үүнээс 1554 тн ургац  хураан авсан.  Цар тахлын улмаас хатуу хөл хорио тогтоосноор хүнсний ногооны үрийн олдоц муу байснаас болж хүнсний ногооны тариалалтын хэмжээ бага зэрэг буурсан байна.</t>
  </si>
  <si>
    <t>Аймгийн Хүнс, хөдөө аж ахуйн газар нь Ус, цаг уур, орчны шинжилгээний газартай хамтран сумдын бэлчээрийн төлөв байдлын үнэлгээг гарган, бэлчээрийг сэлгэн өнжөөх, бэлчээр ашиглалтыг сайжруулах ажлыг хамтран зохион байгуулж байна. Тус онд 79 цэгт фтомониторингийн судалгаа хийж аймгийн дунджаар 1 га-ийн ургац           3.0 ц/га гэж тогтоогдсон байна. Алтанцөгц, Баяннуур  сумдад бэлчээрийн даац  1-3 дахин хэтэрсэн бол, Булган сумын бэлчээрийн даац олон дахин хэтэрсэн гэж тогтоогдсон байна.</t>
  </si>
  <si>
    <t>Аймгийн хэмжээнд 2021 оны бэлчээрийн хөнөөлт шавж, царцаатай тэмцэх ажлын судалгааг хийхээр 6 дугаар сард Ургамал хамгааллын эрдэм шинжилгээний хүрээлэнгийн эрдэм шинжилгээний ажилтан ирж ажилласан ба Бугат, Буянт, Сагсай, Толбо, Цэнгэл сумдад бэлчээрийн хөнөөлт царцааны тархалтын судалгааг 24 цэгт хийж гүйцэтгэсэн.  Уг судалгааны дүнгээр Толбо сумд 3000 га, Цэнгэл сумд 4000 га, нийт 7000 га бэлчээрт царцаатай тэмцэх шаардлагатай гэсэн дүгнэлт гаргасан. Дүгнэлтийг үндэслэн царцаатай тэмцэх ажил зохион байгуулах тухай аймгийн Засаг даргын 2021 оны 08 дугаар сарын 03-ны өдрийн А/646 тоот захирамж гарч, Засаг даргын захирамж болон ХХААХҮЯманы өгсөн чиглэлийн дагуу Толбо, Цэнгэл сумдад  царцаатай тэмцэх ажлыг зохион байгуулсан.</t>
  </si>
  <si>
    <t xml:space="preserve">Баталгаажсан үүлдэр омгийн малын генийн санг хамгаалах зорилгоор Керей үүлдрийн хуцны 2000, Уулын бор үүлдрийн ямааны 2000 тун үрийг авч генийн санд хадгалуулах  ажлыг намар Баяннуур, Дэлүүн суманд зохион байгуулахаар төлөвлөсөн боловч цар тахлын өвчний улмаас хойшлогдсон болно.  Одоогийн байдлаар  малын удмын сангийн үндэсний төвийн генийн санд “Керей” үүлдрийн хуц болон “Уулын бор” үүлдрийн ухны 625 тун үр хадгалагдаж байна.
Үрийн станцад 2 хуц, 2 ухна хүргүүлэх 1,0 сая төгрөгийг Засаг даргын нөөц хөрөнгөөс гаргаж хүргүүлсэн. </t>
  </si>
  <si>
    <t xml:space="preserve">Арвин ашиг шимт малыг нутагшуулан, ашиг шимээр давуу эрлийз малыг бий болгох замаар сүү болон сүү-махны үхрийн тоо, толгойг өсгөж, сүрэгт эзлэх хувь хэмжээг нэмэгдүүлэхэд чиглэгдсэн  арга хэмжээг авч ажилласан. Аймгийн төв Өлгий суманд 15 жижиг фермер, 20-иос дээш үнээтэй 10 фермер, гүүний 7, тахианы 1 аж ахуй, ингэний 4 фермерийн аж ахуй тус тус үйл ажиллагаагаа явуулж байна. Эдгээр фермерийн аж ахуйн нэгж болон иргэд зах зээлд жилд 3 632 550 л сүүг нийлүүлж байна. Өндөр ашиг шимт малаар сайжруулсан эрлийз үхрийн тоо 1582-д, цэвэр, эрлийз үүлдрийн үхэр 710-д хүрээд нэмэгдсэн байна. </t>
  </si>
  <si>
    <t>2020 оны сүүлийн хагас жилд малчин мал бүхий иргэд арьс ширний урамшуулалд хамрагдаагүй болно. 2020 оны хонь, тэмээний  ноосны урамшуулалд 6060 өрх хамрагдаж,  876721 кг хонины ноос 2202,5 кг тэмээний ноосыг үндэсний үйлдвэрт тушааснаар 1,107.789 210 төгрөгийн урамшуулалд хамрагдсан. 2021 онд аймгийн хэмжээнд 63902 өрхийн  945500 кг хонины ноос, 3300кг  тэмээний  ноосыг  үндэсний үйлдвэрт тушааж 1,415.200 000 төгрөгний урамшуулалд хамруулахаар материалыг явуулсан ба урамшуулалд хамрагдах өрхийн тоо нэмэгдсэн.</t>
  </si>
  <si>
    <t xml:space="preserve">ХХААХҮ-ийн сайдын  2021 оны А/74-дүгээр тушаал, аймгийн Засаг даргын А/315 дугаар захирамж гарч, аймгийн хэмжээнд 2021 онд 90360 толгой малыг ээмэгжүүлэн бүртгэлжүүлэх ажлыг зохион байгуулав. Ээмэгжүүлэх ажлыг хавар (3-р сарын 20-ноос 5-р сарын сарын 20), намрын (9-р сарын 20-ноос 11-р сарын 20) технологи хугацаанд хоёр үе шаттай хэрэгжүүлсэн. Уг ажлын нээлтийг Алтанцөгц суманд зохион байгуулсан.
Энэхүү ажлын хүрээнд сумдын ЗДТГазар болон Мал үржүүлэг технологийн ажил үйлчилгээний нэгжүүд гурвалсан гэрээ байгуулан аймгийн хэмжээнд 4 сумын /Алтанцөгц, Дэлүүн, Сагсай, Цэнгэл/ 1683 толгой хуц, 1650 толгой ухна, мөн  Дэлүүн сумаас 1500  толгой, Сагсай сумаас 1800 толгой, Цэнгэл сумаас 2000 толгой малыг үзлэг ангилалтад хамруулж, ээмэгжүүлэн бүртгэлжүүлсэн. Үүнд нийт 7.8 сая төгрөг зарцуулагдсан.
</t>
  </si>
  <si>
    <t>Нийт мал сүргийн хэдэх хувийг хамруулсныг бичих ХҮРЭХ ТҮВШИН??</t>
  </si>
  <si>
    <t>Аймгийн хэмжээнд 6 үржлийн үйлчилгээний нэгж үйл ажиллагаа явуулж байна. Эдгээр нэгжүүд сумын мал ангилалтын ажлыг гардан гүйцэтгэж байна. Энэ онд Улаанхус сумаас 1, Цэнгэл сумаас 1, Бугат сумаас 1 үржлийн үйлчилгээний нэгж байгуулахаар санал болон холбогдох материалаа ирүүлсэн. Итгэмжлэл олгох журам гараагүй тул хүлээлтийн байдалтай байна</t>
  </si>
  <si>
    <t xml:space="preserve"> НЭГ ГАЗАРТ ӨЛГИЙ АГРО энэ заалтад 100 га-д, дахиад 3.3.8.4-т  110-гад гэж бичсэн байна. Аль нь зөв вэ?</t>
  </si>
  <si>
    <t xml:space="preserve">11 дүгээр сарын байдлаар бичих боломж байна уу?? </t>
  </si>
  <si>
    <t>11 дүгээр сарын байдлаар бичих боломж байна уу??  Судалгаа, төлөвлөлтийн ажил хийгдсэн бол бичих?</t>
  </si>
  <si>
    <t>Толбо сумд Орон нутгийн хөгжлийн сангийн санхүүжилтээр 24.0 сая төгрөгний өртөгтэй 3 суурин ванн барьж ашиглалтад оруулсан.</t>
  </si>
  <si>
    <t>Шүлхий өвчин гарсан Булган, Дэлүүн сумдын Мал эмнэлгийн тасаг болон малын эмч нарыг аймгийн Мал эмнэлгийн газраас нийт  8.0 сая төгрөгний ариутгалын бодис болон ариутгалын  багаж хэрэгслээр хангасан</t>
  </si>
  <si>
    <t>Шатахууны үнэ өссөн биш үү?? Цахилгаан, дулаан????</t>
  </si>
  <si>
    <t xml:space="preserve">Төлөвлөгөөний дагуу Улаанхус сумын Хөх хөтөл, Хулжаагийн застав, Булган сумын Улаандаваа, Их жаргалант баг, Ногооннуур сумын Улаанчулуу багуудын төв болон айл өрхүүдийг цахилгаан дамжуулах агаарын шугамд холбосон. </t>
  </si>
  <si>
    <t>Хот хоорондын чиглэлийн Шар нуурын постыг ашиглалтад оруулна /пүү тавих/</t>
  </si>
  <si>
    <t>Зураг төсөв  хийгдсэн байна</t>
  </si>
  <si>
    <t>Хяналт шалгалтаар Өлгий, Бугат сумын нутаг дэвсгэрээс хууль бусаар хайрга, дайрга олборлосон 10 зөрчлийг илрүүлж, иргэн тус бүрт 200.000 төгрөг буюу нийт 2.000 000 төгрөгийн торгууль ногдуулж, олборлосон хайрга, дайргыг авсан газарт буцаан буулгаж, нөхөн сэргээлт хийлгүүлсэн. Мөн Цэнгэл суманд шар шавар олборлосон 0,5 га газарт “Цэнгэл тоосго” ХХК, Буянт суманд хайрга олборлосон 1 га газарт “Нур едил” ХХК, Ногооннуур сумын нутаг дэсгэрт бичил уурхайн олборлолтод өртсөн 0.37 га талбайд "Сунхар" нөхөрлөл тус тус техникийн нөхөн сэргээлт хийж гүйцэтгэсэн.</t>
  </si>
  <si>
    <t xml:space="preserve">Сумдын Орон нутгийн хөгжлийн сангаас 45.0 сая төгрөг хувиарлагдаж, Өлгий, Сагсай, Цэнгэл, Баяннуур, Ногооннуур, Бугат, Буянт сумдад байгаа нийт 45 ш геодезийн байнгын цэг, тэмдэгтийг сэргээн засварлах ажлыг "Инженер геодези" ХХК хийж гүйцэтгэсэн. </t>
  </si>
  <si>
    <t>Зэвсэгт хүчний 340 дүгээр анги Бетон зуурмагийн үйлдвэрийг барьж ашиглалтад оруулан, үйл ажиллагаагаа явуулж байна.</t>
  </si>
  <si>
    <t>/2022 оноос эхлэн төлөвлөгдсөн ажил</t>
  </si>
  <si>
    <t>2023 оноос эхлэн хийгдэх ажил</t>
  </si>
  <si>
    <t xml:space="preserve">Өлгий сумын 900 айлын орон сууцны хороололд улсын төсвийн санхүүжилтээр 2988,0 сая төгрөгийн дулааны шугамын ажил хийгдсэн. </t>
  </si>
  <si>
    <t xml:space="preserve">ЭНЭ ОНД ЯМАР СУМДАД ХЭРЭГЖҮҮЛСЭН </t>
  </si>
  <si>
    <t>хувийг тодруулах</t>
  </si>
  <si>
    <t xml:space="preserve">Баян-Өлгий аймгийн хөгжлийн урт хугацааны стратеги төлөвлөгөө, хөгжлийн динамик загварыг боловсруулах, зөвлөх үйлчилгээний багийг мэдээллээр хангах, санал боловсруулах, дэмжлэг үзүүлэх ажлын хэсгийг 2021 оны 08 дугаар сарын 03-ны өдрийн аймгийн Засаг даргын А/648 дугаартай захирамжаар байгуулсан. Ажлын хэсэг системийн динамик загварын төслийг боловсруулах явцад 3 удаа хэлэлцүүлэг зохион байгуулсан ба одоогийн байдлаар төрийн болон төрийн бус байгууллага, иргэдээс санал авах ажил үргэлжилж байна. </t>
  </si>
  <si>
    <t>БИЕЛЭЛТИЙГ САЙЖРУУЛАХ ШААРДЛАГАТАЙ БАЙНА</t>
  </si>
  <si>
    <t xml:space="preserve">Аймгийн ИТХ-ын хуралдаанаар батлагдсан 20.0 сая төгрөгийн Засгийн газрын 41 дүгээр тогтоолын хүрээнд биелэлтийг нь түдгэлзүүлсэн тул төсөв нь хасагдсан. Төсөв, хөрөнгийн асуудал хүнд байгаа хэдий ч стандарт нэвтрүүлэх шат дараатай сургалтыг зохион байгуулах зардалд аймгийн Засаг даргын нөөц хөрөнгөөс 3.0 сая төгрөг шийдвэрлэсэн. Аймгийн Стандартчлал хэмжил зүйн хэлтэс нь "Чанарын удирдлагын тогтолцооны олон улсын ISO:9001 стандартыг нэвтрүүлэх" 2 өдрийн  сургалтыг.удирдан зохион байгууллаа. Сургалтад аймаг, сумдын удирдлагууд, хэлтэс, агентлагийн дарга нар, мэргэжилтнүүд оролцож сертификат гардан авсан. Цаашид уг стандартыг төрийн захиргааны байгууллагуудад нэвтрүүлэх ажлыг үе шаттай зохион байгуулна. </t>
  </si>
  <si>
    <t>Засварлав</t>
  </si>
  <si>
    <t>Байгууллагын мэдээллийн ил тод байдлыг хангах ажлын хүрээнд тус аймгийн Мayan-olgii.gov.mn вебсайт буюу цахим хуудсыг 5.0 сая төгрөгөөр шинэчилсэн бөгөөд баяжуулалтын ажил хийгдэж байна. Вayan-olgii.gov.mn цахим хуудсаар дамжин бусад сум, байгууллагын цахим хуудсанд нэвтрэх боломжтой болсон ба иргэдийг төрийн үйл ажиллагааны цаг үеийн мэдээ, мэдээллээр шуурхай хангах боломж бүрдсэн.</t>
  </si>
  <si>
    <t xml:space="preserve">Иргэдийн өргөдөл, гомдлыг 80% цахимжуулна. Хуулийн хугацаанд 80% шийдвэрлэнэ. </t>
  </si>
  <si>
    <t>Төрийн бодлого, шийдвэрийг тухай бүр хэвлэл мэдээллийн хэрэгсэл орон нутгийн радио,  телевиз, цахим хэлбэрээр буюу байгууллагын цахим хуудас, олон нийтийн сүлжээгээр тогтмол мэдээлж, сурталчлах ажлыг зохион байгуулж байна.</t>
  </si>
  <si>
    <t xml:space="preserve">Иргэдэд төрийн үйлчилгээг хүнд сурталгүй, түргэн шуурхай, хүртээмжтэй хүргэх үүднээс Аймгийн ЗДТГ-ын дэргэд Төрийн үйлчилгээний нэгдсэн төв 2 ажилтантайгаар үйл ажиллагаагаа тогтмол явуулж байна. E-Mongolia интернет аппликейшний бүхий л төрлийн мэдээлэл, лавлагааг хэрхэн авах талаарх зааврыг иргэдэд сурталчлан таниулж, дээрх апп-ыг иргэдийн гар утсанд нь суулгаж өгөх, мөн бүхий л төрлийн мэдээлэл, лавлагааг газар дээр нь хэвлэн гаргаж өгч ажиллаж байна. </t>
  </si>
  <si>
    <t xml:space="preserve"> НЭ, МСҮТ шинээр томилогдсон</t>
  </si>
  <si>
    <t xml:space="preserve">Аймгийн хэмжээний бүх байгууллагууд жендэрийн асуудал хариуцсан орон тооны бус ажилтанг томилон ажлуулж байна. Нийт байгууллагуудын  удирдлага нарын  70%-нь эрэгтэй. Шийдвэр гаргах түвшинд эмэгтэйчүүдийн оролцоог нэмэгдүүлэх зорилгоор аймгийн Засаг даргын Тамгын газарт шинээр 2 хэлтсийн даргаар эмэгтэй албан хаагчийг томилсноор 3 хэлтсийн дарга эмэгтэй болсон. Мөн аймгийн Нэгдсэн эмнэлэг, МСҮТөвийн даргаар эмэгтэй хүмүүс томилогдож, шийдвэр гаргах түвшгий эмэгтэйчүүдийн тоо нэмэгдэж байна. Жендэрийн аймгийн салбар хорооноос жендэрийн талаарх ойлголтыг сайжруулах сургалтын үйл ажиллагааг 2020-2021 онд бүх сумдын түвшинд хүргэж ажиллахаар төлөвлөж байсан ба шинэ коронавирусын эрсдлээс урьдчилан сэргийлэх чиглэлээр авч хэрэгжүүлэх зарим арга хэмжээний улмаас танхимын сургалт үйл ажиллагааг хойшлуулсан тул жендэрийн асуудал хариусан мэргэжилтэн, ажилтнуудад цахимаар  сургалтыг зохион байгуулсан. Аймгийн Засаг даргын Тамгын газрын  хэлтэс тус бүрээс 1 мэргэжилтэн, Боловсрол соёлын газраас нийт 25 мэргэжилтнийг оролцуулсан сургалтыг ТАХ-ын жендэрийн талаарх ойлголт, хандлагыг өөрчлөх, манлайллыг бий болгох, чадавхжуулах талаар сургалтад хамруулсан. Уг сургалтыг Хүний эрхийн үндэсний комисс зохион байгуулсан нь үр дүнтэй сургалт боллоо.  
</t>
  </si>
  <si>
    <t xml:space="preserve">Аймгийн удирдлагууд хөрш залгаа ОХУ-ын Найрамдал нийгэмлэгээс зохион байгуулсан онлайн хуралдаанд оролцож. Уг хуралдаанаар уламжлалт харилцаагаа хөгжүүлэх, шинэ төрлийн харилцаа бий болгох ажлын хүрээнд харилцан санал солилцсон болно. Мөн Коронавируст цар тахлын нөхцөл байдал дээрдэж, хил нээгдэх цаг хугацаанд уламжлалт харилцааг сайжруулан нийгэм-эдийн засаг, худалдаа,  соёл, аялал жуулчлалыг хөгжүүлэхэд хамтран ажиллах талаар санал илэрхийлсэн болно. </t>
  </si>
  <si>
    <t>Аймгийн хөгжлийн дунд хугацааны стратегийг боловсруулах чиглэлээр Швейцарийн хөгжлийн агентлагийн санхүүжилтийн хүрээнд үйл ажиллагаа явуулдаг НҮБ-ын Шилжилт хөдөлгөөний байгууллагатай хамтран ажиллаж байна. Мөн Дэлхийн энхтайваны корпусын байгуулагатай  Англи хэлний боловсрол олгох, багш ажилчдыг чадавхжуулах чиглэлээр хамтын ажиллагагаа хөгжүүлэх чиглэлээр уулзалт зохион байгуулсан. Европын холбооны Төлөөлөгчийн газрын Дэд тэргүүн Марко Ферри тэргүүтэй төлөөлөгчдийг хүлээн авч уулзан,  орон нутгийн эдийн засгийн төслийн хамтрагч байгууллагууд болох МУЗН-ийн Ерөнхий нарийн бичгийн дарга, “Дэлхийн Зөн Монгол” ОУБ-ын Үйл ажиллагааны захирал, төслийн менежер нартай уулзаж, Баян-Өлгий аймагт хэрэгжих “ХАМТДАА ДАВАН ТУУЛЪЯ” төслийн хэрэгжилтийн талаар харилцан санал солилцлоо. Аймгийн улаан загалмайн нийгэмлэг болон ДЗОУБ-ын боловсруулсан төслийн дагуу санхүүжилтийг Еропын холбооны банкнаас шийдвэрлэн өгсөний үр дүнд Толбо сумын ЕБ-ын 1 дүгээр сургуулийн охидын дотуур байранд 45.0 сая төгрөгөөр нийтийн халуун усны газар, ариун цэврийн байгууламжийг сэргээн засварлаж, бохирын цооног шинээр суурилуулсан.</t>
  </si>
  <si>
    <t xml:space="preserve">Аймгийн хэмжээний төрийн захиргааны байгууллагуудыг хяналт-шинжилгээ, үнэлгээний ажлын арга зүйгээр ханган, ажлын цар хүрээ, үр өгөөжийг нэмэгдүүлж, дотоод аудитын үйл ажиллагааг эрчимжүүлэх зорилгоор 2021 оны 1 дүгээр сард аймгийн хэмжээний 13 сум, 1 тосгоны үйл ажиллагаа, хууль тогтоомж, бодлогын баримт бичгийн хэрэгжилт, байгууллагын чиг үүргийн хэрэгжилт, ил тод нээлттэй байдлын 2020 оны хэрэгжилтэд хяналт-шинжилгээ, үнэлгээ хийж, “Тэргүүн сум”-ыг шалгаруулан урамшуулсан. /Алтай, Сагсай, Улаанхус сум/ Мөн аймгийн ЗДТГ-ын 2020 оны үйл ажиллагаанд хяналт-шинжилгээ, үнэлгээ хийж Засгийн газрын Хэрэг эрхлэх газарт 2021 оны 4 дүгээр сард тайлагнаж, үнэлэлт, дүгнэлт авч, өгсөн зөвлөмжийн хэрэгжилтийг хангуулан ажиллаж байна.
Одоогийн байдлаар аймгийн Засаг даргын эрхлэх асуудлын хүрээний 4 байгууллагын үйл ажиллагаанд газар дээр нь хяналт-шинжилгээ, үнэлгээ хийж, зөвлөгөө өгч ажиллаж байна. Жилийн эцэс хүртэл батлагдсан график төлөвлөгөөний дагуу үргэлжлүүлж, хяналт-шинжилгээ, үнэлгээний цар хүрээ, үр өгөөжийг нэмэгдүүлэн дотоод аудитын үйл ажиллагааг эрчимжүүлэх  болно. </t>
  </si>
  <si>
    <t xml:space="preserve">Аймагт шинээр баригдсан хүүхдийн эмнэлгийг хүлээн авч, цаг үеийн нөхцөл байдал, Ковид-19 өвчлөлийн хариу арга хэмжээ, бэлэн байдлыг хангах, эмчилэх ажиллагаанд ашиглаж байна. Өнөөдрийн байдлаар 50 ортой,  2000 орчим хүнийг хэвтүүлэн эмчилсэн байна.   50 ортой хүүхдийн эмнэлгийг ханын хүчилтөрөгчийн  системд холбож, шаардлагатай тоног төхөөрөмжөөр хангаснаар иргэд орон нутагтаа эрүүл эндийн тусламжийг бүрэн авч байна. </t>
  </si>
  <si>
    <t>2021 оны 11 дүгээр сарын 16-ны өдрийн байдлаар тус аймгийн ЗДТГ-т бичгээр 1910 өргөдөл, гомдол ирсэн бөгөөд үүнээс 1729 өргөдөл гомдлыг шийдвэрлэсэн. Шийдвэрлэлт нь 90.5 хувьтай байна. Аймгийн ЗДТГ-ын үйл ажиллагаанд дотоод мэдээллийн Эйбл програмыг нэвтрүүлсэн бөгөөд 2021.09.01-ний өдрөөс хойш ирсэн өргөдөл, гомдлыг 100 хувь цахимжуулсан байна. Цахим систем нэвтрүүлснээр өргөдөл, гомдлын шийдвэрлэлтийн хугацааг хянах, харилцан солилцох, цохолт хийх, шилжүүлэхэд хялбар болсон байна.</t>
  </si>
  <si>
    <t>Улсын төсвийн 350.0 сая төгрөгийн хөрөнгө оруулалтаар Улаанхус сумын эрүүл мэндийн төвийн барилга баригдаж ашиглалтад орсон. 1.7 тэрбум төгрөгийн төсөвт өртөгтэй Өлгий сумын 100 ортой нэгдсэн эмнэлгийн барилга 50%, 377.6 сая төгрөгийн төсөвт өртөгтэй Ногооннуур сумын Улаанхад багийн 5 ортой эмнэлгийн барилга 45%/, 340.0 сая төгрөгийн төсөвт өртөгтэй Ногооннуур сумын Ховд багийн 5 ортой эмнэлгийн барилга 30 %-ийн гүйцэтгэлтэй байгаа ба тухайн онд төлөвлөсөн ажил бүрэн хийгдэж байна.</t>
  </si>
  <si>
    <t>Аймгийн Нэгдсэн эмнэлэгт-2, Буянт, Цэнгэл сумын Эрүүл мэндийн төв, Ногооннуур сумын Чихтэй багийн их эмчийн салбар, Улаанхус сумын Хөх хөтөл багийн их эмчийн салбар тус тус пургон машинаар хангагдаж парк шинэчлэлт хийгдлээ.</t>
  </si>
  <si>
    <t>Ойлгомжтой байдлаар бичиж, нийт дүнг гаргах</t>
  </si>
  <si>
    <t>Тухайн оны төлөвлөсөн ажил  100% уу????</t>
  </si>
  <si>
    <t>Бугат сумын хүүхдийн 2 дугаар цэцэрлэгт хатуу эдлэл нийлүүлэх ажил, Толбо сумын сургуулийн дотуур байрны хатуу эдлэл нийлүүлэх ажил, Цагааннуур тосгоны хүүхдийн цэцэрлэгт зөөлөн эдлэл нийлүүлэх ажил, Цагааннуур тосгоны сургуулийн дотуур байранд зөөлөн эдлэл нийлүүлэх ажил, Өлгий сумын 19-р цэцэрлэгт гал тогооны тоног төхөөрөмж нийлүүлэх ажил, Өлгий сумын 10-р сургуулийг камержуулах ажил, Толбо сумын сургуулийн дотуур байрны зөөлөн эдлэлд нийт 560.0 сая төгрөгний орон нутгийн хөгжлийн сангийн  хөрөнгө оруулалт хийгдсэн. Сумын төвийн ерөнхий боловсролын сургуулиудын компьютерын лабораторийн тоног төхөөрөмж /Алтай, Булган, Улаанхус, Цэнгэл, Ногооннуур, Бугат, Алтанцөгц, Буянт, Толбо сум/, Өлгий сумын шинээр баригдаж ашиглалтад орсон 6, 8-р цэцэрлэгт дотор тавилга, гал тогооны тоног төхөөрөмж, тоглоом наадгай, Дэлүүн сумын ЕБ-ын 1-р сургуулийн дотуур байрны хатуу зөөлөн эдлэл, Таван салаа багийн бага суругулийн дотуур байрны хүүхдийн ор хөрөнгө оруулалт хийгдэж, хүүхдүүдийн суралцах орчин, сургалтын хэрэглэгдэхүүн сайжирсан байна.</t>
  </si>
  <si>
    <t xml:space="preserve">Хугацаа болоогүй </t>
  </si>
  <si>
    <t xml:space="preserve"> 2022 оны төсөвт тусгуулахаар болсон АСУУХ???</t>
  </si>
  <si>
    <t>Аймгийн Хөгжимт Драмын театрын  уран бүтээлч, ажилчдын  тав тухтай орчинг хангах  зорилгоор дотоод нөөц бололцоогоо ашиглан өрөөнүүдийг засварлаж, тохижилт хийгдсэн. Аймгийн  Хөгжимт Драмын театр, сумдын соёлын төвүүд өөрсдийн санхүүгийн нөөц бололцоог ашиглан уран бүтээлчдийн хувцсыг ханган ажиллаж байна.</t>
  </si>
  <si>
    <t>Ховд голын онцгой хамгаалалтын бүсэд хайрга олборлох зөрчлийг таслан зогсоох, урьдчилан сэргийлэх шалгалтын график төлөвлөгөөний дагуу мэргэжлийн байгууллагууд 2021 оны 02 дугаар 22-ны өдрөөс эхлэн өдөр бүр Ховд голын эрэг дагуу өдөр, орой, шөнийн цагуудаар эргүүлийн хяналт шалгалт хийж ажилласан. Хяналт шалгалтаар Өлгий, Бугат сумын нутаг дэвсгэрт орших Ховд голын онцгой хамгаалалтын бүсээс хайрга олборлосон 6 зөрчлийг илрүүлж, иргэн тус бүрт 200.000 төгрөг буюу нийт 1200.000 төгрөгийн торгууль ногдуулж, олборлосон хайргыг авсан газарт буцаан буулгаж, нөхөн сэргээлт хийлгүүлсэн. Мөн Бугат сумын 30 айл өрх өөрийн өмчлөлийн хашаа дотроос хууль бусаар хайрга олборлон борлуулж байсныг илрүүлэн, таслан зогсоож эвдэрсэн газарт нөхөн сэргээлт хийлгэсэн. Цэнгэл сумын Цэнгэл нэртэй талбайд “Эс Жи групп” ХХК  3 га талбайд биологийн нөхөн сэргээлт, 1 га талбайд техникийн, Алтай сумын нутаг дэвсгэр “Сагсай минерал” ХХК-ийн хайгуулын ажил явуулсны улмаас 7,3 га талбай эвдрэлд орсон газраас 2,6 га, Ногооннуур сумын нутаг дэвсгэрт “Сунхар” нөхөрлөлийн бичил уурхайгаар үйл ажиллагаа явуулж эвдрэлд оруулсан 2 га талбайд, барилга угсралтын ажилд ашигласан түгээмэл тархацтай ашигт малтмалын ордод гүйцэтгэгч “Таны зам” ХХК, Цэнгэл суманд  “Цэнгэл тоосго” ХХК шар шавар олборлосон 0,5 га, Буянт суманд “Нур едил” ХХК хайрга олборлосон 1 га,   Алтанцөгц сумын Ямаат нэртэй талбайд “Түвшин гарав” ХХК 3 га талбайд тус тус техникийн нөхөн сэргээлт хийсэн. 2021 онд уул уурхайн олборлолтод өртсөн 3 га талбайд биологийн, 12.1 га талбайд техникийн нөхөн сэргээлтийн ажил хийгдсэн.</t>
  </si>
  <si>
    <t xml:space="preserve">Алтай Таванбогдын байгалийн цогцолборт газрын цахилгаан хангамжийг нэмэгдүүлэн аялал жуулчлалыг хөгжүүлэх зорилгоор Улаанхус сумын Хөх хөтөл багийн төмөрбетон гүүр, Алтай Таван Богд, Хотон нуурын чиглэлд цахилгаан хангамжийн ажлуудыг 2022-2024 оны улсын төсвийн хөрөнгөөр тус тус хэрэгжүүлэхээр шийдвэрлүүлээд байна. Үүнээс 2022 ны төсөвт 800.0 сая төгрөг тусгагдсан болно. </t>
  </si>
  <si>
    <t xml:space="preserve">Төрийн албаны тухай хуулийн 66 дугаар зүйлийн 66.1.10 дахь заалтад заасны дагуу аймгийн хэмжээнд хэрэгжүүлэх “Хүний нөөцийн хөгжлийн цогц хөтөлбөр”-ийг шинэчлэн боловсруулах ажлын хэсгийг аймгийн Засаг даргын Тамгын газрын даргын 2019 оны А/51 дүгээр тушаалаар байгуулсан, нөхцөл байдлын шинжилгээ хийгдэх шатандаа байна.
Тус аймагт одоогоор төрийн албаны чадавхийг бэхжүүлэх чиглэлэээр төрийн байгууллагуудад хэрэгжиж байгаа хөтөлбөр, төсөл, арга хэмжээ байхгүй байна. 
</t>
  </si>
  <si>
    <t xml:space="preserve">2021 оны 2 дугаар сарын 15-ны өдрийн байдлаар аймгийн Засаг даргын Тамгын газарт ХАСХОМ-ийг шинэчлэн гаргах 293 албан тушаалтан байгаагаас бүгд хуулийн хугацаанд хөрөнгө орлогын мэдүүлэг өгсөн байна. Үүнд: төрийн захиргааны 87 албан хаагч, Төрийн тусгай 3, төрийн үйлчилгээний 196, бусад 7 төрийн албан хаагч  байна. Мөн 2021 оны 11 дүгээр сарын байдлаар шинээр томилогдохоор нэр дэвшсэн 5 албан хаагчийн хувийн ашиг сонирхлын урьдчилсан мэдүүлгийг Авлигатай тэмцэх газарт хянуулж ажиллаа.   
Авлига, ашиг сонирхлын зөрчлөөс урьдчилан сэргийлэх зорилгоор Авлигатай тэмцэх газраас бэлтгэсэн шторк, видео график, теле зохиомж, speak out зэрэг тус газрын www.iaac.mn  цахим сайтаас “Авлигын эсрэг олуулаа нэгдье”, “Шударга үнэний үнэ цэнэ”, “Гэрэл тусгая”, “Хяналт шалгалт дүн шинжилгээ”, “ХАСХОМ”, “Хог”, “Hомын сан”, “Хөдөлмөр”, “Тендер”, “Байцаагч” зэрэг контентүүдийг орон нутгийн “ДЕРБЕС” телевизээр нэвтрүүлэв. Энэ онд байгууллагын мэдээллийн ил тод байдлыг хангах ажлын хүрээнд тус аймгийн Вayan-olgii.gov.mn вебсайт буюу цахим хуудсыг 5.0 сая төгрөгөөр шинэчилсэн бөгөөд ил тод, нээлттэй байдлыг хангах төлөвлөгөө гарган ажиллаж байна. </t>
  </si>
  <si>
    <t>Салбар зөвлөл нь тайлант хугацаанд өөрийн бүрэн эрхийн хүрээнд Төрийн албаны тухай хуулийг хэрэгжүүлэх зорилгоор Улсын Их хурал, Засгийн газар, Төрийн албаны зөвлөлөөс баталсан дүрэм, журам, зааврыг дагаж мөрдөн, Монгол Улсын Төрийн албаны шинэтгэлийн дунд хугацааны стратеги болон төрийн албан хаагчдын сургалт, нийгмийн баталгаа хөтөлбөрийг хэрэгжүүлэх, төрийн албан хаагчдын цалин хөлс, ажиллах нөхцөл, нийгмийн баталгааг хангах, төрийн албан хаагчдыг ёс зүй, ашиг сонирхлын зөрчлөөс урьдчилан сэргийлэх, төрийн жинхэнэ албаны ерөнхий шалгалтыг зохион байгуулж, нөөц бүрдүүлэх, төрийн жинхэнэ албан тушаалд томилуулахаар санал болгон уламжлах, төрийн жинхэнэ албаны удирдах албан тушаалтны сонгон шалгаруулалтыг зохион байгуулж, томилуулах зэрэг ажлыг хууль, журмын хүрээнд зохион байгуулан ажиллаж байна.  2021 оны 5 дугаар сард тус аймгийн Мал эмнэлгийн газрын Төрийн албаны хаагчдын хүний нөөцийн томилгоонд 2018-2021 оныг хамруулан хяналт шалгалт хийж, танилцуулгыг төрийн албаны зөвлөлийн Маргаан хянан шалгах газарт уламжлав. Төрийн албанаас хууль бусаар халагдсан, чөлөөлөгдсөн, албан тушаал бууруулсан албан хаагчид Төрийн албаны тухай хуулийн 75 дугаар зүйлийн 75.1 дэх хэсэгт заасны дагуу шууд Төрийн албаны зөвлөл хандан шийдвэрлүүлж ажилласан. Мөн хуулийн 75.4.3-д заасны дагуу гомдол гаргасан иргэдтэй холбоотой тайлбар, судалгаа, тодорхойлолт, бусад баримт бичгийг ТАЗСЗ-ийн 2021 оны 04, 05, 21, 26 39, 64, 74 тоот албан бичгүүдээр холбогдох байгууллага, аж ахуйн нэгж, албан тушаалтнаас авч Төрийн албаны зөвлөлийн Маргаан хянан шалгах газрын хариуцсан албан тушаалтанд түргэн шуурхай бүрдүүлж, хүргүүлж ажилласан байна.  Түүнчлэн тайлангийн хугацаанд Шүүхэд 12 удаа тайлбар, холбогдох материал хүргүүлэн ажиллав.
2021 оны 11 дүгээр сард нутгийн захиргааны байгууллагууд болох аймгийн Эрүүл мэндийн газар, Байгаль орчинь аялал жуулчлалын газар, Гэр бүл, хүүхэд, залуучуудын хөгжлийн газар зэрэг байгууллагуудын хүний нөөцийн томилгоонд хяналт шалгалт хийж, зөрчил арилгуулах үүрэг даалгавар өгч ажиллаа.</t>
  </si>
  <si>
    <t xml:space="preserve">2021 онд Төрийн албаны зөвлөлөөс зөвшөөрөл олгосны дагуу аймгийн Хөгжмийн драмын театрын дарга, аймгийн Музейн дарга, аймгийн Нийтийн номын сангийн дарга, сумдын соёлын төвийн даргын албан тушаалын тодорхойлолтыг аймгийн Засаг даргын 2021 оны 1 дүгээр сарын 21-ний өдрийн А/25 дугаар захирамжаар, аймгийн Соёлын хэлтсийн даргын албан тушаалын тодорхойлолтыг 2021 оны 11 дүгээр сарын ....захирамжаар,  аймгийн Засаг даргын Тамгын газрын Хяналт-шинжилгээ, үнэлгээ, дотоод аудитын хэлтсийн даргын албан тушаалын тодорхойлолтыг 2021 оны 11 дүгээр сарын 08-ны өдрийн А/57 дугаар тушаалаар тус тус батлуулж, холбогдох байгууллагуудад хүргүүлэв. Мөн нутгийн захиргааны байгууллагуудын 278 батлагдсан албан тушаалын тодорхойлолтыг Төрийн албаны зөвлөлийн тус аймаг дахь Салбар зөвлөлд бүрдүүлж, хадгаламжийн нэгж үүсгэсэн. Түүнчлэн Төрийн албаны тухай хууль, түүнийг дагаж мөрдөх Улсын Их хурал, Засгийн газар, Төрийн албаны зөвлөлийн тогтоол шийдвэр, дүрэм, журмыг танилцуулах, сургалт зохион байгуулахад үйл ажиллагаагаа чиглүүлэхэд онцгой анхаарч 7 хоногийн Пүрэв гараг бүрт цахим сургалт зохион байгуулж, тогтмол зөвлөгөө өгч ажиллаж байна. 
</t>
  </si>
  <si>
    <t>1. Төрийн албаны тухай хуулийн 33 дугаар кзүйлийн 33.7-д  заасны дагуу Төрийн албаны зөвлөлийн тус аймаг дахь салбар зөвлөлөөс Төрийн албаны нөөц бүрдүүлэх Ерөнхий шалгалтыг 2021 онд 2 удаа зохион байгуулаад байна. Тодруулбал, 3 дугаар сард  800 хүн бүртгүүлснээс 724 хүн шалгалтад орж 167 иргэн буюу 23 хувь, 11 дүгээр сард бүртгүүлсэн 375 иргэнээс 320 иргэн буюу 85.3% шалгалтад оролцож, оролцсон 320 иргэнээс 73 иргэн буюу 22.8% нь тус тус тэнцсэн байна. Төрийн албаны ерөнхий ыолон тусгай шалгалт нь ямар нэгэн техник технологийн сааталгүй,  шалгалтын бүх процессыг бүрэн цахимжуулж, хүний оролцоо, хөндлөнгийн нөлөөлөлгүй, олон нийт, тагнуулын байгууллагын хяналтын дор ил тод, нээлттэй зохион байгуулагдсан. Аймгийн хэмжээнд 2021 оны байдлаар ерөнхий шалгалтад тэнцэж, төрийн жинхэнэ албаны нөөцөд бүртгэгдсэн 443 иргэн байна. 2020-2021 онд нутгийн захиргааны байгууллагуудын удирдах болон гүйцэтгэх албан тушаалын нөхөгдсөн нийт сул орон тооны 19 нь мэргэшлийн шалгалтын нөөцөөс, 59 нь 2019-2021 оны төрийн жинхэнэ албаны ерөнхий шалгалт өгч тэнцсэн иргэдийн нөөцөөс, 26 нь бусад нөөцөөс тус тус нөхөгдсөн байна.
2. Төрийн албаны зөвлөлийн 14 дүгээр тогтоолоор баталсан “Төрийн албаны тусгай шалгалт өгөх болзол, журам" -д заасны дагуу төрийн захиргааны удирдах, гүйцэтгэх албан тушаалын 57 сул орон тоог  нөхөх тусгай шалгалт, Төрийн үйлчилгээний байгууллагын төсвийн шууд захирагчийн 5 албан тушаалын сонгон шалгаруулалтыг тус тус зохион байгууллаа. Төрийн албаны төрлөөр нь авч үзвэл, төрийн захиргааны удирдах 3 албан тушаалын сонгон шалгаруулалт зарлаж, 2 сул орон тоо, Төрийн захиргааны гүйцэтгэх 54 албан тушаалын сонгон шалгаруулалт зарлаж, 44 сул орон тоо, Төрийн үйлчилгээний байгууллагын төсвийн шууд захирагчийн 5 албан тушаалын сонгон шалгаруулалт зарлаж, 4 сул орон тус тус нөхөгдсөн байна. 2021 оны 11 дүгээр сарын байдлаар нутгийн захиргааны байгууллагуудаас ирүүлсэн  удирдах 12, гүйцэтгэх 6, туслах 6, Төрийн үйлчилгээний байгууллагын төсвийн шууд захирагчийн 9, нийт 33 албан тушаалын сул орон тооны захиалга ирүүлсэн ба зарлуулахаар холбогдох материалын хамт Төрийн албаны зөвлөлд хүргүүлсэн болно.</t>
  </si>
  <si>
    <t xml:space="preserve">2021 онд Төрийн албаны ерөнхий болон тусгай шалгалт авах танхимыг засварлаж тохижуулсан, орон нутгийн төсвөөс 30.0 сая төгрөгийн хөрөнгө шийдвэрлүүлж, нэмж 18 ширхэг суурин компьютер авсан. Салбар зөвлөл нь Төрийн албаны шалгалт авах зөөврийн 2, суурин 45 ширхэг компьютерийн нөөцтэй болсон. Мөн шалгалтын танхимыг бүрэн засварлаж, ашиглалтад оруулсан зэрэг томоохон ажлууд хийгдлээ. </t>
  </si>
  <si>
    <t xml:space="preserve">Төрийн албаны тухай хуулийн 21 дүгээр зүйл, УИХ-ын 2019 оны 21 дүгээр тогтоолоор батлагдсан “Төрийн захиргааны албан тушаалын зэрэг дэв, түүний нэмэгдэл олгох журам”-д заасны дагуу Төрийн захиргааны албан хаагчдын зэрэг дэв шинээр болон ахиулан олгох албан хаагчдын материалыг нэгтгэж, аймгийн Засаг даргын 2021 оны 4 дүгээр сарын 30-ны өдрийн А/430 дугаар захирамжаар нутгийн захиргааны байгууллагуудын 97 төрийн захиргааны албан хаагчдад зэрэг дэвийн нэмэгдлийг шинээр болон ахиулан олгосон.
 2021 онд ахлах түшмэлийн зэрэг дэв шинээр авах 3, ахиулах 13, дэс түшмэлийн зэрэг дэв шинээр авах 10, ахиулах 46, туслах түшмэлийн зэрэг дэв шинээр авах 6, ахиулах 19, нийт нутгийн захиргааны 20 байгууллагын 97 төрийн албан хаагчдын зэрэг дэвийг ажлын хэсгийн хуралдаанд оруулан шийдвэрлүүлж аймгийн Засаг даргын захирамжаар батлуулсан.  Ингэснээр тухайн төрийн албан хаагчдын цалин 10-26 хувиар нэмэгдсэн болно.  
</t>
  </si>
  <si>
    <t xml:space="preserve">Тус аймагт нийт 176 төрийн байгууллагад 7068 төрийн албан хаагч ажиллаж байна. Үүнээс: Төрийн захиргааны албан тушаалд 537, Төрийн тусгай 66, Төрийн улс төрийн албан тушаалд 144, Төрийн үйлчилгээний албан тушаалд 6321 албан хаагч ажиллаж байгаагаас эмэгтэй 4598, эрэгтэй 2470 төрийн албан хаагч бүртгэлтэй байна. 
Аймгийн хэмжээний 176 байгууллагын хүний нөөцийн системд нэвтрэх эрх бүхий албан тушаалтнуудад сургалт зохион байгуулж, заавар зөвлөмж өгч ажиллаж байгаа ба 2020 онд Сангийн яамны цалингийн системтэй холбох ажлын хүрээнд тус яамтай хамтран 5 өдрийн цахим сургалтыг 100 төрийн албан хаагчдад, 40 албан хаагчдыг танхимын сургалтад хамруулан 7 сургагч багш бэлтгэж гаргасан байна. Эдгээр сургагч багш нарыг сумдад ажиллуулах хуваарь гаргаж, төсөвт байгууллагуудын нягтлан бодогч нарыг сургасан.
Төрийн албаны зөвлөлийн Хүний нөөцийн нэгдсэн систем /hr.csc.gov.mn/ болон Сангийн яамны Төрийн албан хаагчийн цалингийн нэгдсэн систем хооронд мэдээлэл солилцож, улмаар Хүний нөөцийн системд оруулсан мэдээлэлд үндэслэн төрийн албан хаагчдын цалин бодогдохоор болсонтой холбогдуулан төрийн байгууллагуудын төсвийн шууд захирагч нар болон хүний нөөцийн асуудал хариуцсан ажилтан нарт Төрийн албаны зөвлөлөөс ирсэн заавар, зөвлөмжийн дагуу мэдээлэл шинэчлэх талаар албан бичиг чиглэл хүргүүлж, төрийн албанд шинээр албан хаагч томилогдон, чөлөөлөгдсөн, цалингийн өөрчлөлтийн мэдээллийг тухай бүр системд бүртгэх ажлыг хэвшүүлсэн. Шинээр үүсгэн байгуулагдсан 2020 онд 7, 2021 онд 5 байгууллагыг хүний нөөцийн программд шинээр бүртгүүлсэн. 
</t>
  </si>
  <si>
    <t>Аймгийн гэмт хэргээс урьдчилан сэргийлэх 2021 оны үйл ажиллагааны төлөвлөгөөний дагуу ажилласнаар 2021 оны 10 дугаар сарын байдлаар хулгайлах гэмт хэрэг 21 буюу 79.3 хувь, мал хулгайлах гэмт хэрэг 21  буюу 22.2 хувь, хүний эрүүл мэндийн халдашгүй байдлын  эсрэг гэмт хэрэг 39 буюу 59.7 хувь, согтуугаар үйлдсэн гэмт хэрэг  32 буюу 28.5 хувь, нийт бүртгэгдсэн гэмт хэрэг өнгөрсөн оны мөн үетэй харьцуулахад 158 буюу 46.6 хувиар  буурсан эерэг үзүүлэлт гарсан. 
Гэр бүлийн хүчирхийлэлд өртөж хохирсон хүүхэд эмэгтэйчүүдэд үйлчилгээ үзүүлэх “Нэг цэгийн үйлчилгээний төв”-д 2021 оны 10 дугаар сарын байдлаар гэр бүлийн хүчирхийлэлд өртөж хохирсон 7 хүнийг хүлээн авч 3 хоногоос дээш хугацаагаар түр байрлуулан аюулгүй байдлыг нь хангаж, 46 хүнд  гэр бүлийн хүчирхийлэлтэй тэмцэх тухай хуульд зааснаар аюулгүй байдлын хамгаалалт, эмнэлгийн тусламж үйлчилгээ, сэтгэл зүйн үйлчилгээ, хүүхэд хамгааллын үйлчилгээ, эрх зүйн  туслалцаа,  холбон зуучлах үйлчилгээг үзүүлсэн.
Гэр бүлийн хүчирхийллийн гэмт хэрэг, зөрчлөөс урьдчилан сэргийлэх чиглэлээр зохион байгуулсан “Би..байна” арга хэмжээ, “Мөрөөдлийн шүхэр” аян, Гэр бүлийн хүчирхийлэл үйлдэж 7-30 хоног баривчлагдсан 79 хүнд “Зан үйлд нөлөөлөх албадан сургалтын хөтөлбөр”, “Зан үйлд нөлөөлөх албадан сургалтын журам”-ын  хүрээнд албадан сургалтыг зохион байгуулсан. Гэр бүлийн хүчирхийллээс урьдчилан сэргийлэх чиглэлээр зохион явуулсан арга хэмжээнд нийт 32 байгууллага, аж ахуйн нэгж оролцсоноос төрийн байгууллага 22, төрийн бус байгууллага 7, аж ахуйн нэгж 3  хамрагдсан байна. 2021 онд аймгийн хэмжээнд гэр бүлийн хүчирхийлэл үйлдсэн 1 гэмт хэрэг бүртгэгдсэн байна.</t>
  </si>
  <si>
    <t xml:space="preserve">Хүүхдийн  гэмт хэргээс урьдчилан  сэргийлэх чиглэлээр 32 төрлийн сургалтыг аймгийн төвд үйл ажиллагаа явуулдаг 13 ерөнхий боловсролын сургууль, 13 сумдад давхардсан тоогоор 4300 сурагчдад зохион байгуулсан. ДЗМОУБ-тай хамтран “Дэлгэцээс холдуулах дадлууд” нэртэй хүүхдийн 2200 ширхэг номыг хэвлүүлж, цэцэрлэгийн багш нарт өгч, хүүхдүүдэд хүртээл болгосон. 2020 онд 25 хүүхэд гэмт хэрэгт холбогдсон ба 2021 онд 6 хүүхэд гэмт хэрэгт холбогдож, өмнөх оны мөн үеиэй харьцуулахад 19 хэргээр буюу 76%-иар буурсан үзүүлэлттэй байна.
</t>
  </si>
  <si>
    <t>Аймгийн төвд үйл ажиллагаа явуулдаг мал нядалгааны газар, малын зах, махны худалдааны төвд гарал үүслийн гэрчилгээгүй хулгайн мал, мах орж ирэхээс урьдчилан сэргийлэх, улмаар орж ирсэн хулгайн мал, махыг газар дээр нь илрүүлэх, цаашлаад мал хулгайлах гэмт хэргийг бууруулах, хэргийн илрүүлэлтийг ахиулах зорилгоор "Мал нэгдсэн арга хэмжээ", 6 нядалгааны газар, 1 малын зах, 1 махны худалдааны төвийг орчин үеийн стандарт шаардлагад нийцсэн хяналтын камертай болгож  камеруудыг тус Цагдаагийн төв серверт холбох тоног, төхөөрөмж худалдан авах 5 /таван/ сая төгрөгийг  аймгийн Засаг даргын Тамгын газраас шийдвэрлэсэн. Уг ажлыг хийж гүйцэтгэх “Кендала” ХХК-тай гэрээ байгуулан эхний ээлжинд 2 нядалгааны газрын хяналтын камерыг төв серверт холбож үйл ажиллагаандаа ашиглаж байгаа, ба цаашид үлдсэн нядалгааны газруудыг бүрэн холбохоор төлөвлөн ажиллаж байна. 
2021 оны эхний 10 дугаар сарын байдлаар 21 малын хулгайн гэмт хэрэг бүртгэгдэж,  өнгөрсөн оны мөн үеийн түвшинтэй харьцуулахад 6 буюу 22.2 хувиар буурсан үзүүлэлттэй байна.</t>
  </si>
  <si>
    <t xml:space="preserve">“Архидалтгүй аймаг Баян-Өлгий-2” дэд хөтөлбөрийг боловсруулан аймгийн Иргэдийн төлөөлөгчдийн хурлын 2021 оны 25 дугаар тогтоолоор батлуулсан. Тус хөтөлбөрийн хэрэгжилтийг хангахад 5.0 сая төгрөгийг орон нутгийн төсөвт тусгуулан үйл ажиллагаандаа зарцуулав. 
Хөтөлбөрийн хүрээнд архины хор хөнөөл, архидан согтуурахаас урьдчилан сэргийлэх чиглэлээр 8 посторыг бэлтгэн / зурагт хуудас/ 3000 ширхэгийг хэвлүүлэн олон нийтэд тарааж,  Цагдаагийн газрын  фейсбүүк хаяг, пейж хуудас, цахим хуудаст байршуулав. 
Өлгий сумын нутаг дэвсгэрт байнга архидан согтуурч, орон сууцны орц, хонгилд хоноглодог иргэдийг олж тогтоох, тэднийг судалгаанд хамруулах, нийгэмшүүлэх, гэмт хэрэг, зөрчилд холбогдож, өртөж хохирохоос урьдчилан сэргийлэх зорилгоор төрийн болон төрийн бус байгууллага, иргэдтэй хамтран “Хяналт” хэсэгчилсэн арга хэмжээг зохион байгуулж, нэр бүхий 7 хүнд Улаан загалмайн нийгэмлэгээс хувцас, “Орос гутал”, “Турк гутал” дэлгүүрүүдээс гутал олгох, эрүүл мэндийн оношилгоо, шинжилгээ, нийгмийн халамж үйлчилгээнд хамруулах, сэтгэл зүйн зөвлөгөө өгөх арга хэмжээг хэрэгжүүлж, ар гэрт нь хүлээлгэж өгсөн.
Цагдаагийн газрын дүн шинжилгээний багийн гишүүдтэй хамтран  тус аймагт 2020 онд согтуугаар үйлдэгдсэн гэмт хэргийн дэлгэрэнгүй судалгааг гарган, согтуугаар гэмт хэрэг ихээр үйлддэг, үйлдэгдэж болзошгүй цэгүүдийг тодорхойлон, тухайн цэгүүдэд явган болон хөдөлгөөнт эргүүлийг ажиллуулснаар 2021 оны 10 дугаар сарын байдлаар согтуугаар үйлдсэн гэмт хэргийн тоо 32 бөгөөд өнгөрсөн оны мөн үетэй харьцуулахад 23 гэмт хэрэг буюу 41.8 хувиар буурсан эерэг үзүүлэлт гарсан. 
</t>
  </si>
  <si>
    <t>ХАРУУЛЫН БАЙР???</t>
  </si>
  <si>
    <t>Өлгий</t>
  </si>
  <si>
    <t>Бүлэг</t>
  </si>
  <si>
    <t>Дэд бүлэг</t>
  </si>
  <si>
    <t xml:space="preserve">Хэрэгжилтийн явцын хувь /%/ </t>
  </si>
  <si>
    <t>2021.11.28</t>
  </si>
  <si>
    <t>Зорилтын тоо</t>
  </si>
  <si>
    <t xml:space="preserve">Цэнгэл сумын гудамж, зам, талбай, үл хөдлөх, эд хөрөнгийн хаягийг "Хаягийн мэдээллийн сан"-гийн дагуу байршуулан хаягжуулах ажил хийгдэж дууссан. </t>
  </si>
  <si>
    <t xml:space="preserve">Орон нутгийн хөгжлийн сангийн 186.5 сая төгрөгийн хөрөнгөөр аймгийн газар зохион байгуулалтын ерөнхий төлөвлөгөөг "Инженер геодези" ХХК хийж байна. 2021 онд судалгааны ажлаа хийж, тухайн онд төлөвлөсөн ажлыг бүрэн  дуусгасан. </t>
  </si>
  <si>
    <t xml:space="preserve">Улсын төсвийн 13.2 тэрбум төгрөгийн хөрөнгө оруулалтаар  "Нью констракшн" ХХК тухайн жилийн батлагдсан төсвийн хэмжээгээр ажлаа 100% хийж дуусгасан. , Харин улсын төсвийн 4.9 тэрбум төгрөгийн хөрөнгө оруулалтаар "Агайын" ХХК  Өлгий сумыг үерээс хамгаалах даланг батлагдсан төсвийн дагуу тухайн онд хийх ажлаа хийж гүйцэтгэж байгаа боловч 2021 онд төсөв батлагдаагүй.                                                                                                          </t>
  </si>
  <si>
    <t xml:space="preserve">Өлгий сумын  12 айлын орон сууцыг буулган шинээр барих төсөлд “Цамбагарав констракшн” ХХК шалгаран, уг 12 айлын хуучин орон сууцыг буулгаж, шинээр 9 давхар 56 айлын орон сууц барих ажил явагдаж байна. Бусад орон сууцыг буулгах, барилга угсаралт хийх компани шалгараагүй байна.
</t>
  </si>
  <si>
    <t>Орон сууцыг буулган шинээр барих төсөл хэрэгжиж эхэлсэн байна.</t>
  </si>
  <si>
    <t xml:space="preserve">Аймгийн Газрын харилцаа, барилга хот байгуулалтын газар нь газрын харилцаатай холбоотой 17 төрлийн төрийн үйлчилгээг 100% цахимд шилжүүлэх арга хэмжээ авч, тоног иөхөөрөмжөөр ханган, иргэдэд цахимаар үйлчилгээ үзүүлж байна. Мөн тус газрын 29 мэргэжилтэн тоон гарын үсэг ашиглаж байна. Тухайлбал, Газрын төлбөр, татварын ногдуулалтыг Татварын удирдлагын нэгдсэн системд илгээх, уг системээс газрын төлбөр, татварын төлөлтийн мэдээллийг хүлээн авах ажил бүрэн хийгдсэн. 2021 онд татварын системээр дамжуулан нийт 5847 иргэн, аж ахуйн нэгж,байгууллагуудын эзэмшил,  ашиглалтад байгаа газарт нэхэмжлэл үүсгэж, 186.4 сая төгрөгийн төлбөр оногдуулан Татварын удирдлагын нэгдсэн системд илгээсэн. Цахим системийг ашиглан www. egazar.gov.mn веб сайтаас  иргэд өөрсдөө өөрийн мэдээллийг харах, хэвлэж авах нөхцөл бүрэн бүрдсэн. Уг ажлыг олон нийтэд хүргэхийн тулд цахим сүлжээ болон бусад мэдээллийн хэрэгслээр сурталчилан таниулах ажил хийгдэж байна. </t>
  </si>
  <si>
    <t xml:space="preserve">Эйбл софт ХХК-тай гэрээ байгуулснаар Аймгийн Засаг даргын Тамгын газарт 2021  оны 09 дүгээр сарын 01-ний өдрөөс эхлэн Эйбл үйл ажиллагааны цахим системийг нэвтрүүлсэн болно.  Мөн аймгийн Газрын харилцаа, барилга, хот байгуулалтын газар нь Эйбл, SPARK сүлжээг сум, болон дотооддоо бүрэн нэвтрүүлэн ажиллаж байна. Ингэснээр ажилтнуудын ажлыг хялбарчлах, дотоод мэдээлэл солилцох, нэгдмэл мэдээллийн цахим систем бий болох боломж бүрдсэн болно. </t>
  </si>
  <si>
    <t xml:space="preserve">Аймгийн Холбооны газар болон Монгол банкны урд талд борооны ус тогтох ажлыг "Жол ХХК" хийж гүйцэтгэсэн.. </t>
  </si>
  <si>
    <t xml:space="preserve">Гэр хорооллын дахин төлөвлөлтийн ажлын хүрээнд Барилга хот байгуулалтын яамны дэмжлэгтэйгээр Азийн хөгжлийн банкны төслийн багтай хамтран судалгааны ажил болон Өлгий сумын төв хэсгийн хэсэгчилсэн төлөвлөгөө, ТЭЗҮ-г  хийж дуусгасан ба төсөл хэрэгжүүлэхэд бэлэн болгосон.
</t>
  </si>
  <si>
    <t>Сумдын алслагдсан багуудад шилэн кабель  татна.</t>
  </si>
  <si>
    <t>Улсын төсвийн 2.3 тэрбум төгрөгөөр Ногооннуур сум, Цагааннуур тосгоны 240 суудалтай спорт заал, сургуулийн барилга, 524.0 сая төгрөгөөр Бугат сумын 100 ортой цэцэрлэгийн барилга баригдаж тус тус ашиглалтад орсон. Мөн улсын төсвийн 4.9 тэрбум төгрөгийн өртөгтэй Өлгий сумын Хутты мекен хотхоны 620 суудалтай сургуулийн барилгын ажил 20%-тай, 761.2 сая төгрөгийн төсөвт өртөгтэй 100 ортой цэцэрлэгийн барилгын ажил 15%-тай,  2.48 тэрбум төгрөгийн төсөвт өртөгтэй Өлгий сумын 3-р багийн 200 ортой цэцэрлэгийн барилгын ажил 35%-тай, 2.8 тэрбум төгрөгийн төсөвт өртөгтэй Буянт сумын сургуулийн барилга 48%-тай, 1.59 тэрбум төгрөгийн төсөвт өртөгтэй Улаанхус сумын Согоог багийн 160 суудалтай бага сургуулийн барилгын ажил 50%-тай, 932.0 сая төгрөгийн төсөвт өртөгтэй Ногооннуур сумын Цагааннуур тосгоны 100 ортой цэцэрлэгийн барилгын ажил 30%-тай, 932.0 сая төгрөгийн төсөвт өртөгтэй Цэнгэл сумын 100 ортой цэцэрлэгийн барилгын ажил 45%-ын гүйцэтгэлтэй явагдаж байна. Тухайн онд хэрэгжих ажлууд бүрэн хийгдэж байна.</t>
  </si>
  <si>
    <t xml:space="preserve">Аймгийн орон нутгийн хөгжлийн сангийн 25.0 сая төгрөгөөр Алтанцөгц сум хогийн отваль тохижуулах ажил, Бугат сум сумын орон нутгийн хөгжлийн сангийн 6.0 сая төгрөгөөр хогийн цэгийн хогийг түрж цэвэрлэх, Дэлүүн сум 15.0 сая төгрөгөөр эзэнгүй хог ачуулах, хогийн отваль тохижуулах, Улаанхус сум 16.8 сая төгрөгөөр хогийн отваль тохижуулах, "Хоггүй орчин" төсөл хэрэгжүүлэх, Цэнгэл сум 5.0 сая төгрөгөөр хогийн отваль тохижуулах ажил, Буянт сум байгаль хамгаалах сангийн 3.5 сая төгрөгөөр хогийн отваль тохижуулах ажлуудыг тус тус хийж гүйцэтгэсэн. </t>
  </si>
  <si>
    <t>Улсын төсвийн 888.0 сая төгрөгийн хөрөнгө оруулалтаар Дэлүүн сумын Соёлын төвийн барилгын ажил 57%, 1.1 тэрбум төгрөгийн төсөвт өртөгтэй Улаанхус сумын 300 суудалтай Соёлын төвийн барилгын ажил 70%, 1.09 төгрөгийн төсөвт өртөгтэй Бугат сумын 300 суудалтай соёлын төвийн барилгын ажил 85%-ийн гүйцэтгэлтэй ба тухайн онд төлөвлөсөн ажил хэрэгжиж дууссан.</t>
  </si>
  <si>
    <t xml:space="preserve">Аймгийн Гэр бүл хүүхэд залуучуудын хөгжлийн газрын дэргэдэх Залуучуудын хөгжлийн  төвөөр 2021 оны байдлаар давхардсан тоогоор 4213 залуучууд үйлчлүүлсэн ба үүний 2569 эмэгтэй, 1644 эрэгтэй болно. Энэ нь нийт залуучуудын 11,5% байна. Тус төвөөр үйлчлүүлэсэн 4213 залуучуудын 140 нь ажлын байранд холбон зуучлах үйлчилгээ авсан, 2484  нь урьдчилан сэргийлэх, сургалт нөлөөллийн үйл ажиллагаанд хамрагдсан, 1589 нь амьдрах ухааны чадвар олгох болон хувь хүний хөгжлийн  сургалтад тус тус хамрагдсан байна. 2021 оны 11 сарын 25-ны өдөр өсвөр үеийн залуучуудад эх оронч үзэл төлөвшүүлэх, иргэний үүргээ ухамсарласан зөв хандлагатай иргэн болж төлөвшүүлэхэд чиглэсэн "Иргэний андгай өргөх" ёслол, "Эх оронч залуу" сургалт, "Эх орон 100" арга хэмжээг тус тус зохион байгуулсан. </t>
  </si>
  <si>
    <t xml:space="preserve">Гэр бүлийн үнэт зүйлсийг бэхжүүлж, хүчирхийллийг бууруулах, хүчирхийлэлд өртөгсдийг хамгаалах, гэр бүлийн гишүүдийн хариуцлагыг нэмэгдүүлэх зорилтын хүрээнд  2021 онд 5 удаагийн сургалт зохион байгуулж, 361 хүн хамруулсан.
Тодруулбал: Аймгийн Цагдаагийн газартай хамтран  Гэр бүлийн амгалан тайван байдлыг алдагдуулсан, гэр бүлийн хүчирхийлэл үйлдэж эрүүлжүүлэгдсэн 
иргэдэд зориулсан сайн дурын сургалтыг сард нэг удаа зохион байгуулж байна. Тус сургалтад нийт 36 иргэнийг хамруулсан байна.
Зэвсэгт хүчний 340 дүгээр ангитай байгуулсан хамтын ажиллагааны гэрээний үндсэн дээр 2021 оны 2-р сард тус ангийн хугацаат цэргийн албан хаагчдад "Харилцаа" сэдвийн хүрээнд, 2021 оны 3-р сард  “Гэр бүлийн боловсрол”, “Гэр бүлийн таатай, эерэг уур амьсгалыг хэрхэн бүрдүүлэх вэ”, "Гэр бүл дэх ажил үүрэг, нөөц боломж" зэрэг сэдвийн хүрээнд тус тус сургалт зохион байгуулсан. Сургалтад тус ангийн 80 ажилтан, албан хаагчид оролцож, санал бодлоо солилцов. 
Хилийн 0285-р ангийн ажилтан албан хаагчдад 2021 оны 3-р сард “Гэр бүлийн харилцаа” сэдвийн хүрээнд сургалт зохион байгуулж, сургалтад тус ангийн 25 ажилтан албан хаагчид хамрагдав.
Байгууллага аж ахуйн нэгжийн дэргэдэх “Эцэг эхийн зөвлөл”-өөр дамжуулан гэр бүлийн боловсрол олгох сургалтад 100 хүнийг хамруулсан. Гэр бүлийг дэмжих туршилтын хөтөлбөрт хамрагдсан 270 гэр бүлийн 30 хувьд буюу 120 хүнд гэр бүлийн боловсрол олгох сургалтыг Хамтарсан багаар дамжуулан зохион байгуулсан. </t>
  </si>
  <si>
    <t>ТУН Системтэй.</t>
  </si>
  <si>
    <t>Цэнгэл сумын нутаг дэвсгэрт орших  Эс Жи групп ХХК-ийн далд уурхайн тэсрэх материал,тэсрэх бодис, тэсэлгээний хэрэгслийн агуулахын хадгалалт болон ашиглалтад хяналт шалгалт хийсэн. Хяналт шалгалтын явцад илэрсэн зөрчлийн арилгуулах тухай мэргэжлийн арга зүйн зөвлөгөө өгч ажилласан.  “Ашигт малтмалыг хууль бусаар олборлох эрсдэлээс урьдчилан сэргийлэх шалгалт хийх тухай”  удирдамжийн дагуу Ногооннуур сумын Дулаан хар уул гэх талбайд хайгуулын ажил хийж байгаа Сансар сүлжээ ХХК, Алтанцөгс сумын Ямаат гэх талбайд хайгуулын ажил хийсэн “Сансар сүлжээ” ХХК-д урьдчилан сэргийлэх хяналт шалгалт хийж, арга зүйн зөвлөгөө өгч ажиллав.</t>
  </si>
  <si>
    <t>Спортын төрлөөр өсвөр үеийн шигшээ баг байгуулахыг үе шаттай хэрэгжүүлнэ.</t>
  </si>
  <si>
    <t xml:space="preserve">Ковид-19 цар тахлын хариу арга хэмжээнд аймгийн Засаг даргын нөөц хөрөнгөөс 502.6 сая төгрөг, гамшгаас хамгаалах сангаас 276.0 сая төгрөг, орон нутгийн давсан хөрөнгөөс  259.7 сая төгрөг,  нийт 1005.1 сая төгрөг, хандив тусламжаар 794.2 сая,  төгрөг зарцуулаад байна. </t>
  </si>
  <si>
    <t>2021 оны  3-р сарын 18-ны ХӨСҮТ-ийн НЛА-ны даргаас Sancure Natch cs болон Bio-Rad Cfx 96 тоног төхөөрөмжийн оношлуур болон дагалдах хэрэгслүүдийг хүлээн авч, 2021 оны 3-р сарын 20-23-ны хооронд лабораторийн ажлын урсгалыг оновчтой болгож, туршилтын шинжилгээг хийж, 2021 оны 3-р сарын 24-ны өдрөөс эхлэн 20132 шинжилгээг хийснээс давхардсан тоогоор 3795 эерэг тохиолдол батлагдсан. Энэ хугацаанд Sancure Natch cs болон Bio-Rad Cfx 96 тоног төхөөрөмжийн оношлуур болон дагалдах хэрэгслүүд эвдэрсэн тохиолдол гараагүй. Үйл ажиллагааны явцад  урвалж бодис болон дагалдах хэрэгслүүд тасарсан учир 2 удаа 2-3 хоногоор ажиллахгүй, саатал гарч, одоо хэвийн үйл ажиллагаатай байна.</t>
  </si>
  <si>
    <t>2021 оны 3 дугаар сараас Гүйцэтгэлд суурилсан санхүүжилтийн оновчтой арга, хэлбэрийг нэвтрүүлж, төр, хувийн хэвшлийн эрүүл мэндийн тусламж үйлчилгээ үзүүлдэг эмнэлгүүдэд эрүүл мэндийн даатгалын тусламж, үйлчилгээний нэр, төрлийг нэмэгдүүлж гүйцэтгэлээр санхүүжүүлж байна. Эрүүл мэндийн даатгалын сангаас  улсын төсвийн эмнэлэгт 7.7 тэрбум,  хувийн хэвшлийн эмнэлэгт 3.3 тэрбум, эмийн хөнгөлөлтөд 3.2 тэрбум төгрөгийн санхүүжилт олгож,  хэвтэн эмчлүүлэх үнийн тарифыг ижил болгосноор иргэдэд төр, хувийн хэвшлийн аль ч эмнэлгээр эмчлүүлэх боломж олгосон ба  бүх эмийн сангуудаар хөнгөлттэй эмийн үйлчилгээг үзүүлэх боломжийг бүрдүүлэн ажиллаж байна.</t>
  </si>
  <si>
    <r>
      <t xml:space="preserve">Эрүүл мэндийн сайдын  2017 оны А/04, А/05 дугаар тушаалын дагуу  Аймгийн Засаг дарга, Эрүүл мэндийн газрын дарга, өрхийн эрүүл мэндийн төвийн дарга  нартай   гүйцэтгэлийн гэрээ  байгуулан, гүйцэтгэлийн хагас </t>
    </r>
    <r>
      <rPr>
        <sz val="10"/>
        <color theme="1"/>
        <rFont val="Arial"/>
        <family val="2"/>
      </rPr>
      <t>жилийн үнэлгээг Ковидын нөхцөл байдалтай холбоотой ажлын байранд хяналт шалгалт хийхгүйгээр өөрсдөөр үнэлүүлж, онооны системээр дүгнэсэн</t>
    </r>
    <r>
      <rPr>
        <sz val="10"/>
        <color rgb="FFFF0000"/>
        <rFont val="Arial"/>
        <family val="2"/>
      </rPr>
      <t>.</t>
    </r>
    <r>
      <rPr>
        <sz val="10"/>
        <rFont val="Arial"/>
        <family val="2"/>
      </rPr>
      <t xml:space="preserve"> Сумын эрүүл мэндийн төвүүдийн хувьд  сумын Засаг дарга, Эрүүл мэндийн газрын дарга, сумын эрүүл мэндийн төвийн дарга  нар   гурвалсан гэрээ,  Аймгийн нэгдсэн эмнэлэг, ЗӨСТөвийн дарга нар холбогдох журмын дагуу гүйцэтгэлийн төлөвлөгөө баталгаажуулан хэрэгжүүлэн ажиллаж байгаа ба оны эцэст дүгнэнэ.</t>
    </r>
  </si>
  <si>
    <t>ДЭМБ-ийн санхүүгийн дэмжлэгтэйгээр 4 өрхийн эрүүл мэндийн төв болон 12 сумын эрүүл мэндийн төвүүдэд Мобайл технологийн төслөөр зөөврийн ЭХО, ЗЦБ аппарат, даралтны аппарат, зөөврийн компьютер, түргэвчилсэн оношлуур тоног төхөөрөмж, эмнэлгийн хэрэгслүүдийг 228.022.980 төгрөгөөр нийлүүлж, мобайл технологийн үзлэгт 6 сарын хугацаанд 2231 иргэн хамрагдсанаас 1138 иргэн оношлогдож, эмчлэгдсэн ба сум, багийн түвшинд иргэдийг оношлох, эмчлэх боломжийг бүрдүүлэн ажиллаж байна.</t>
  </si>
  <si>
    <t xml:space="preserve">
Эрүүл мэндийн газраас  бүх сумдын Эрүүл мэндийн төвүүдтэй  “ZOOM” цахимаар холбогдон цахим сургалт явуулж, мэдээлэл харилцан солилцон, нярайн эндэгдлийн 11 тохиолдлыг  хэлэлцэх хуралд өрх, нэгдсэн эмнэлэг, төрөх тасгийн удирдлага, эмч, мэргэжилтнүүдийг оролцуулан Эрүүл мэндийн газарт,  Цэнгэл суманд Эрүүл мэндийн газрын болон сумын Эрүүл мэндийн төвийн холбогдох эмч, мэргэжилтнүүдийн хамт зохион байгуулж явууллаа.  "Эх, хүүхдийн эрүүл мэндийн үндэсний төв"-өөс аймгийн Нэгдсэн эмнэлгийн төрөх тасагт 10 эхэд зайны сургалт зөвлөгөө авах ажлыг зохион байгуулсан.
"
</t>
  </si>
  <si>
    <t xml:space="preserve">2021 онд алслагдсан орон нутагт амьдарч байгаа иргэдэд  үзүүлэх оношлогооны чанар хүртээмжийг  сайжруулахын тулд  Сум, өрхийн өрхийн эрүүл мэндийн төвүүд байгууллагын төсөвөөр 21, төслийн шугамаар 18 ширхэг, нийт 39 компьютерээр хангагдаж өдөр тутмын үзлэг, мэдээллийг цахимаар гүйцэтгэх боломж бүрдүүлэн ажиллаж байна. </t>
  </si>
  <si>
    <t>Ковидын вакцины хамрагдалтад хяналт тавих, хамрагдалтыг сайжруулах ажлын хэсгийг сум бүрт аймгийн Засаг даргын захирамжаар  ажлуулж байна. Одоогийн байдлаар аймгийн хэмжээнд Ковид-19 дархлаажуулалтад 1-р тунд 67032 иргэн буюу 89.4 хувь, 2-р тунд 63528 иргэн буюу 84.5 хувь, 3-р тунд 9232  иргэн буюу 19.3 хувь хамрагдсан байна. 
Сумдын хүүхдийн цэцэрлэг, сургуулийн дотуур байр, соёлын төв зэрэг байгууламжийг тусгаарлан ажиглах болон нөөц эмнэлэг болгон бэлэн байдлыг ханган, халдварын тохиодол гарсан сумдын Эрүүл мэндийн төв бэлтгэгдсэн байранд шилжин, Ковидын халдварын тусламж үйлчилгээг сумын Эрүүл мэндийн төвд, аймгийн төвд 4 өрхийн ЭМТ-д болон Спорт цогцолборт  дархлаажуулалт, шигжилгээ авах цэг зэргийг байршуулан иргэдэд эрүүл мэндийн тусламж үйлчилгээний чанар, хүртээмжийг хүргэж ажилласан.
Холбогдох бүх судалгааг гаргаж, хүний нөөц, шаардагдах хувцас хэрэгсэлийн хангалтын 8-14 хоногийн нөөцийг  бүрдүүлсэн. 
Аймгийн хэмжээнд халдвар илэрсэн сумдад урьдчилан сэргийлэх, бэлэн байдлыг хангуулах, хариу арга хэмжээг сайжруулах, вакцинжуулалтыг эрчимжүүлэх,  дэмжлэгт хяналт үнэлгээний ажлын хэсгийг байгуулан ажиллуулж, үр дүнг Засаг даргын зөвлөлд хэлэлцүүлэн сумын Онцгой комисс, Эрүүл мэндийн төвд зөвлөмж өгч ажиллаж байна.</t>
  </si>
  <si>
    <t xml:space="preserve">Тухайн жилд улсын төсвийн хөрөнгө оруулалтаар 160.0 сая төгрөгийн төсөвт өртөгтэй Цэнгэл, Улаанхус, Ногооннуур сумдад түргэн тусламжийн автомашин нийлүүлэх ажил, 48.0 сая төгрөгийн төсөвт өртөгтэй Улаанхус суманд Эрүүл мэндийн төвийн нярайн халаах төхөөрөмж, инкубатор нийлүүлэх ажил, 48.0 сая төгрөгийн төвөт өртөгтэй  Булган суманд Сум дундын сүүрин эхо аппарат нийлүүлэх ажил, 26.0 сая төгрөгийн төсөвт өртөгтэй Нэгдсэн эмнэлэгт мэс заслын тасгийн багаж, хэрэгсэл нийлүүлэх ажил, 550.0 сая төгрөгийн төсөвт өртөгтэй Улаанхус, Цэнгэл, Дэлүүн сумдад Сум дундын Эрүүл мэндийн төв, сум дундын эмнэлгийн тоног төхөөржм нийлүүлэх ажил, 135.0 сая төгрөгийн төсөвт өртөгтэй Нэгдсэн эмнэлэгт түргэн тусламжийн авто машин нийлүүлэх ажил, нийт 967.0 сая төгрөгийн тоног төхөөрөмжийг нийлүүлсэн.  2021 онд аймгийн орон нутгийн хөгжлийн сангийн хөрөнгөөр эрүүл мэндийн салбарт   нийт 194.7 сая төгрөгийн зайлшгүй шаардлагатай  тоног төхөөрөмж, хатуу эдлэл нийлүүлсэн байна.
-Орон нутгийн Мобикомын салбарын хандиваар 6 ширхэг 3 нэр төрлийн 8.0 сая,  Нэгдсэн ариутгалын тасаг байгуулахад хөтөлбөр, төсөлөөр тоног төхөөрөмж 785.4 сая, Молекул биологийн лаборатори байгуулахад 308.7 сая, 8 ширхэг амьсгалын аппарат 763.3 сая, Глобал сангийн хөрөнгөөр 51.9 сая, Эрүүл мэндийн Яамны хөрөнгө оруулалтаар хүчилтөрөгчийн үйлдвэр 600.0 сая, нийт 2,517.300 000 төгрөгийн хөрөнгө оруулалт хийгдсэн. </t>
  </si>
  <si>
    <t xml:space="preserve">Улсын төсвийн 888.0 сая төгрөгийн хөрөнгө оруулалтаар Дэлүүн сумын Соёлын төвийн барилгын ажил 57 %-ийн, 1.1 тэрбум төгрөгийн төсөвт өртөгтэй Улаанхус сумын 300 суудалтай Соёлын төвийн барилгын ажил 70%-ийн, 1.09 төгрөгийн төсөвт өртөгтэй Бугат сумын 300 суудалтай соёлын төвийн барилгын ажил 85%-ийн гүйцэтгэлтэй баригдаж байна. 2021 онд аймгийн Номын санд нийт  126 ширхэг номыг 1.2 сая төгрөгөө худалдан авч,  электрон каталогт оруулан, 13 ш баркод хэвлэсэн байна.   2022 онд улсын төсвийн хөрөнгө оруулалтаар Номын сангийн тоног төхөөрөмжид 40.0 сая төгрөгийн хөрөнгө оруулалт төлөвлөгдсөн байна. Тоног төхөөрөмж шинэчлэгдсэнээр номын фондыг шинэчлэх, олон нийтийн үйл ажиллагаа  явуулах нөхцөл боломж сайжирна. Эдийн засгийн хүнд нөхцөл байдлыг харгалзан хөрөнгө оруулалтын төлөвлөлт хийгдэж тухайн жилд Номын сангийн өргөтгөлийн ажлын зураг төсөв хийлгэх хөрөнгийг түр хойшлуулж 2023 оны төсөвт суулгуулахаар ажиллаж байна </t>
  </si>
  <si>
    <t xml:space="preserve">Аймгийн Засаг даргын сумдын Засаг дарга нартай байгуулсагн гэрээнд сум тус бүр  шуурхай бэлэн байдлыг хангах зорилгоор дулаан гаражтай болох асуудлыг сумын орон нутгийн төсвөөс шийдвэрлэн хэрэгжүүлэх талаар тусгаж хэрэгжилтийг хангуулах арга хэмжээ авч ажиллаж байна. Одоогийн байдлаар сумдын цагдаагийн хэсгүүд нь  кабоны дэргэд шуурхай бэлэн байдлыг хангасан авто машин байрлах дулаан гаражтай ажиллаж байна. </t>
  </si>
  <si>
    <t xml:space="preserve">2021 онд Засгийн газрын Хэрэг эрхлэх газрын даргын багцын хөрөнгөөс санхүүжигдэн тус аймгийн Улаанхус сумын Хөх хөтөл багт 600.0 сая төгрөгийн төсөвт өртөгтэй Шилэн кабельд холбох ажлыг хийж эхлүүлсэн. Тухайн ажил нь 2022 онд хэрэгжиж дуусна. Цаашид сумдын  алслагдсан багуудыг үе шаттайгаар шилэн кабельд холбох ажлыг зохион байгуулж ажиллахаар төлөвлөж байна. </t>
  </si>
  <si>
    <t xml:space="preserve">Тухайн жилд аймгийн орон нутгийн хөгжлийн сангийн хөрөнгөөс аймгийн оролцооны 204.8 сая төгрөгөөр  Баяннуур сумын 1-р баг, Ногооннуур сумын Чихтэй баг, Цэнгэл сумын Заставын Онхад уул, Загаст нуурын Хар ууланд үүрэн холбооны сүлжээ нэвтрүүлэх ажлыг  хийж гүйцэтгэсэн. 2022 онд Цэнгэл сумын нутаг Алтай Таван Богдын байгалийн цогцолборт аялал жуулчлалын бүсэд  цахилгаан хангамжийн  ажлыг гүйцэтгэхээр 2800.0 сая төгрөгийг төсөвт тусган ажлыг эхлүүлэхээр төлөвлөж байна. Цаашид тухайн бүс нутагт дэд бүтцийг сайжруулж, шилэн кабельд холбох ажлыг үргэлжлүүлэн хийлгэнэ. 
</t>
  </si>
  <si>
    <t xml:space="preserve">2021 онд аймгийн орон нутгийн хөгжлийн сангийн хөрөнгөөс  AH-4 Баруун бүсийн босоо тэнхлэгийн зам дагуу Хашаатын даваа буюу Толбо сумын  3, 4-р багууд болон Толбо нуурын Хар сайг 4G сүлжээнд холбох ажлыг 47.0 сая төгрөгөөр хийж гүйцэтгэсэн. Мөн Ногооннуур сумын Чихтэй багт 25.0 сая төгрөгөөр аймгийн оролцоотойгоор  үүрэн холбооны сүлжээг нэвтрүүлсэн.Тухайн жилд Сангийн яамны зүгээс хэрэгжүүлж буй "Хөгжлийн хөтөч" төслийн хүрээнд Цагааннуурын боомтын бүтээн байгуулалтын ажлыг шинэчлэх, шаардлагатай зам, дэд бүтцийн ажлыг барих төслийн инженер хайгуул, техник эдийн засгийн үзүүлэлтийн судалгааны ажлууд хийгдэж байна. Цаашид зураг төслийг гаргаж барилга угсралтын ажлыг эхлүүлэхээр төлөвлөсөн. </t>
  </si>
  <si>
    <t>Дулааны эрчим хүчийг хэмнэлтийн горимд шилжүүлэх зорилгоор эхний ээлжинд 5 байгууллагыг дулааны тооллууртай болгоход аймгийн 2021 оны орон нутгийн хөгжлийн сангийн хөрөнгөөс 50.0 сая төгрөг шийдвэрлэж, тоолуурыг үе шатттай  нийлүүлээд  байна.</t>
  </si>
  <si>
    <t>Толбо сумын төвийг 2020-2021 онд ЦДАШ-ыг СИП кабельтай болгосон. Цаашид 3-4 сумын ЦДАШ нь бүрэн шинэчлэх ажлыг Дэлхийн банкны хөнгөлөлттэй зээлээр хийлгэхээр судалгаа хийгдэж байна.</t>
  </si>
  <si>
    <t xml:space="preserve">Азийн хөгжлийн банкны санхүүжилтээр Зам тээврийн хөгжлийн яамнаас хэрэгжүүлсэн "Баруун бүсийн босоо тэнхлэгийн авто зам хөгжүүлэх төсөл"-ийн хүрээнд хэрэгжүүлсэн  Сагсай сумын төлбөр авах цэгийн барилга байгууламжийн ажлыг 946.0 сая төгрөгийн төсөвт өртөгтэйгээр "Таны зам" ХХК нь гүйцэтгэж  ашиглалтад оруулсан. </t>
  </si>
  <si>
    <t xml:space="preserve">Зам, тээврийн хөгжлийн яамнаас хэрэгжүүлж буй  Өлгий сумыг тойрон гарах олон улсын чанартай 18.56 км зам, 201 м төмөр бетон гүүрийг үргэлжлүүлэн барих ажлын хэрэгжилтэд Зам, тээврийн хөгжлийн төвийн хяналтын баг барилгын техникийн хяналтыг гүйцэтгэж ажиллаж байна. Үүнд: эхний 6.76 км замыг "Хотгор зам" ХХК нь 5.0 тэрбум төгрөгөөр гүйцэтгэж байгаа ба гүйцэтгэл 85 хувьтай, 11.8 км замыг "НКВ" ХХК нь 7.0 тэрбум төгрөгөөр гүйцэтгэж байгаа ба гүйцэтгэл  72 хувьтай, төмөр бетон гүүрийн ажлыг мөн "НВК" 9.0 тэрбум төгрөгөөр гүйцэтгэж байгаа ба гүйцэтгэл 27.5 хувьтай байна.   Тухайн жилд хэрэгжүүлэхээр төлөвлөсөн  барилгын ажлыг 100 хувь гүйцэтгээд байна. </t>
  </si>
  <si>
    <t xml:space="preserve">Зам, тээврийн хөгжлийн яамнаас хэрэгжүүлж буй Цагааннуур тосгоноос улсын хил хүртэлх 25.8 км хатуу хучилттай авто замын ажлыг "Луньзянь Роуд Энд Бридж" ХХК нь 7.1 сая ам долларын төсөвт өртөгтэйгээр гүйцэтгэж байна.  Ажлын гүйцэтгэл 45.0 %-тай байна. Тухайн жилд хэрэгжүүлэхээр төлөвлөсөн  барилгын ажлыг 100 хувь гүйцэтгээд байна. </t>
  </si>
  <si>
    <t xml:space="preserve">2019 онд  Зам, тээврийн хөгжлийн сайдын багцын хөрөнөг оруулалтаас эрх нь шилжин хэрэгжсэн 2000.0 сая төгрөгийн төсөвт өртөгтэй Сагсай сумын 2 км авто замын барилгын ажил , 2200.0 сая төгрөгийн төсөвт өртөгтэй Ногооннуур сумын 2.4 км хатуу хучилттай авто замын барилгын ажил тухайн жилд ашиглалтад орсон.Тухайн хоёр замын ажлыг "Гранд рөүд групп" ХХК нь гүйцэтгэсэн болно. Мөн 2021 онд Зам, тээврийн хөгжлийн сайдын багцын хөрөнгө оруулалтаас эрх нь шилжин хэрэгжсэн  2800.0 сая төгрөгийн төсөвт өртөгтэй Аймгийн төвийн 3.1 км хатуу хучилттай авто замын барилгын ажлыг "Жол" ХХК нь гүйцэтгэж ашиглалтад оруулсан. Тус компани нь 4194.0 сая төгрөгийн төсөвт өртөгтэй Улаанхус сумын төвд хатуу хучилттай авто зам барих ажлыг гүйцэтгэж байгаа ба ажлын гүйцэтгэл нь 50 хувьтай байна. Аймгийн орон нутгийн хөгжлийн сангийн хөрөнгөөр Алтай сумын төвд цементэн хучилттай  0.460 км авто зам тавих ажлыг "Гранд рөүд групп" ХХК нь 257.0 сая төгрөгөөр гүйцэтгэж байгаа ба гүйцэтгэл 47 хувьтай байна. Тухайн жилд хэрэгжүүлэхээр төлөвлөсөн  барилгын ажлыг 100 хувь гүйцэтгээд байна. </t>
  </si>
  <si>
    <t xml:space="preserve">2021 онд аймгийн орон нутгийн хөгжлийн сангийн хөрөнгөөр 30.0 сая төгрөгийн төсөвт өртөгтэй Цагааннуур тосгоны гүүрнээс Хавцлын ам хүртэлх замын засварын ажил,  20.0 сая төгрөгийн төсөвт өртөгтэй Ногооннуур сумын Хавцлын амнаас сум хүртэлх замын засварын ажил, 62.0 сая төгрөгийн төсөвт өртөгтэй  Алтанцөгц сумын төвийн Хавцлын голд модон гүүр барих ажил,  30.0 сая төгрөгийн төсөвт өртөгтэй Булган сумын Булган багийн өндөр харын модон гүүрийн засварын ажил, 30.0 сая төгрөгийн төсөвт өртөгтэй Цэнгэл сумын Ховд голын хавцлын замын засвар ажил, 30.0 сая төгрөгийн төсөвт өртөгтэй Өлгий сумын 1-р багийн зам засварын ажил, 45.0 сая төгрөгийн төсөвт өртөгтэй Буянт сумын Хөх эрэг багт модон гүүр барих зэрэг ажлуудыг гүйцэтгэж хэрэгжүүлээд байна. Мөн түүнчлэн аймгийн замын сангийн хөрөнгөөр аймагт нийт 19 төрлийн шороон замын засварын ажил, модон гүүрийн засварын ажлыг 266.1 сая төгрөгөөр хийж гүйцэтгэсэн.  </t>
  </si>
  <si>
    <t xml:space="preserve">Аймгийн дотоодын нийт бүтээгдэхүүний тооцоог ҮСХ-оос хүргүүлсэн үндэсний тооцооны систем 2008 аргачлал зааврын дагуу хийж, эдийн засгийн үйл ажиллагааны бодит сектор болон албан бус эдийн засгийн салбараар урьдчилсан байдлаар тооцон уг тооцоогоор бүгд 2121 аж ахуйн нэгж байгууллагыг хамруулав. Эдийн засгийн салбар бүрээр хувийн аж ахуй, албан бус секторыг оруулан тооцсоноор 469.7 тэрбум төгрөгийн нэмэгдэл өртөг бий болсон байна.  </t>
  </si>
  <si>
    <t xml:space="preserve">Байгууллагуудыг номын булантай болгох ажлын хүрээнд номын сангаас актлагдсан хуучин номнуудаас уран зохиолын номнуудыг шилж авч Өлгий сумын ЗДТГ, Хот тохижуулах алба,ОБГазар,  ШШГГ, НДХэлтэс, Татварын Хэлтэс, Цагдаагийн Газар, Музей, ГХБХБГазар, ОНОНРадио, Гаалийн газар, БОАЖГазар, МАНУТХГ, ХХҮГазар зэрэг байгууллагуудад номын булан байгуулан ажилласан. </t>
  </si>
  <si>
    <t>Спортын төрлөөр өсвөр үеийн шигшээ багийг  аймгийн Засаг даргын захирамжаар 5 төрлөөр байгуулах шийдвэр гаргасан.</t>
  </si>
  <si>
    <t xml:space="preserve">"Төсвийн санхүүгийн удирдлагын ил тод, үр ашигтай байдал" төслийн хүрээнд суурин кмпьютер-2ш, олон үйлдэлт принтер-1ш, зөөврийн компьютер-1ш тус тус аймгийн Засаг даргын Тамгын газрын Санхүү, төрийн сангийн хэлтэс болон Хөрөнгө, оруулалт хөгжлийн бодлого, төлөвлөлтийн хэлтэст хандивласан болно. Орон нутгийн төсвийн хөрөнгөөр 30.0 сая төгрөгний төсөвт өртөгтэй 18 ширхэг суурин компьютерийг Төрийн албаны шалгалт зохион байгуулах зорилгоор худалдан авсан болно. Мөн аймгийн Барилга захиалагчийн алба, Насан туршийн боловсролын төв тоног төхөөрөмжөөр хангагдсан. </t>
  </si>
  <si>
    <t>Орон нутгийн хөгжлийн аливаа бодлогыг тодорхойлохдоо хамаарал бүхий аж ахуйн нэгж байгууллага, иргэн, хуулийн этгээдээс санал авч, бодлогын баримт бичигт тусгах ажлыг тухай бүр авч хэрэгжүүлж байна. Мөн дээрх шийдвэрийг ОНРТ-ээр тухай бүр мэдээлж байна. Аймгийн хэмжээнд цахим засаглалыг бий болгох зорилт тавьж ажиллаж байгаа ба одоогийн байдлаар аймгийн Засаг даргын Тамгын газарт Эйбл үйл ажиллагааны цахим системийг нэвтрүүлсэн.  Мөн аймгийн Газрын харилцаа, барилга, хот байгуулалтын газар нь Эйбл, SPARK сүлжээг сум, болон дотооддоо бүрэн нэвтрүүлэн ажиллаж байна. Ингэснээр ажилтнуудын ажлыг хялбарчлах, дотоод мэдээлэл солилцох, төрийн үйлчилгээний стандартыг бий болгож, иргэдэд чирэгдэлгүй үйлчлэх боломжийг үе шаттай хэрэгжүүлж байна.</t>
  </si>
  <si>
    <t>Зергер интернешнл ХХК нь 2021 оны эхний 10 сарын байдлаар   Иран улсад 140 тн хонины мах экспортод гаргасан. Одоогийн байдлаар махны үйлдвэрүүдэд 560.0 тн мах бэлтгэсэн бэлэн байна.</t>
  </si>
  <si>
    <t xml:space="preserve">Засгийн газрын 225 дугаар тогтоолын 2 дугаар хавсралтад заасан орон нутгийн төсвөөс санхүүжүүлэх халдварт өвчнөөс урьдчилан сэргийлэх цусан халдварт, дотрын халдварт хордлого, дуут хавдар, тугалын иж балнад, колибактериоз өвчнүүдээс урьдчилан сэргийлэх арга хэмжээнд 711,21 мян.толгой мал хамруулахаар төлөвлөснөөс, 10 дугаар сарын мэдээгээр 681938 толгой мал хамрагдаж,  гүйцэтгэл 95,8 хувьтай байна.
Энэ онд Булган, Дэлүүн суманд малын гоц халдварт шүлхий өвчин гарч нийт 136 толгой мал /үүнээс 126 үхэр 10 хонь,ямаа./ мал өвчилсөн ба хорогдсон мал байхгүй. Харин малын өвчлөл өнгөрсөн оноос буурсан үзүүлэлттэй байна.
</t>
  </si>
  <si>
    <t>Өнгөрсөн онд "Өлгий агро" тэжээлийн үйлдвэрт хөдөө аж ахуйг дэмжих сангаас 50%-ийн хөнгөлөлттэй үнээр 100,0 сая төгрөгийн өртөгтэй усалгааны тоног төхөөрөмж олгосон. Тус компани энэ жил 110 га-д малын тэжээл тариалж 1517  тн малын тэжээл хураан авсан  байна. Азийн хөгжлийн банкны санхүүжилтээр "Усалгаатай хүнсний ногоо" төсөл хэрэгжихээр болсон. Уг төслийн хүрээнд тус аймгийн  Баяннуур сумын  165 га, Сагсай сумын  400 га талбай  нийт 565 га талбайд  хүнсний ногоо болон малын тэжээл тариалахаар төлөвлөж байна.</t>
  </si>
  <si>
    <t xml:space="preserve"> Захиалгын дагуу Уулын бор" үүлдрээс 100 өсвөр ухна, Керей үүлдрээс 150 өсвөр хуц   бойжуулан борлуулсан байна. </t>
  </si>
  <si>
    <t xml:space="preserve"> Алтанцөгц сумын Цонжийн хөдөөд "Өлгий-Агро" ХХК 110 га, иргэд 656 га талбайд малын тэжээл тариалсан ба 2021 оны ургац хураалтын явцын мэдээгээр 196 га-гаас 348.8 тн ургац хураан авсан байна.</t>
  </si>
  <si>
    <t>Энэ онд тариалалт  цаг хугацаандаа  эхлэн нийтдээ 1328 га-д тариалалт хийгдэхээс 1293,8 га талбайд тариалагдаж, тариалалт 97%-тай хийгдсэн. Үүнээс 323 га-д нь төмс, 143,8 га-д  нь хүнсний ногоо, 732  га-д нь малын тэжээл, 95 га-д нь жимс, жимсгэнэ тариалж, төмс 3929 тн, малын тэжээл 1517 тн, жимс, жимсгэнэ 116,2 тн, хүнсий ногоо 1554,1 тн  нийт 7116,2 тн ургац хураан авсан.  Сагсай сумд 20 га талбайг хашиж, 4000 ширхэг чацаргана, 6000 ширхэг хайлаас модыг тус тус тариалсан байна.</t>
  </si>
  <si>
    <t>Хөдөө аж ахуйг дэмжих сангаас зарласан техник, дагалдах хэрэгслүүдийг олон нийтийн радио болон цахим хэлбэрээр тариалан эрхлэгч иргэн, аж ахуйн нэгжүүдэд хүргүүлэн ажилласан боловч урьдчилгаа төлбөрийг төлж авч чадаагүй. 2021 оны захиалгыг авч, ХХААХҮЯамд хүргүүлсэн. Энэ онд Азийн хөгжлийн банкны санхүүжилтээр Баяннуур, Сагсай суманд нийт 560 га талбайд услалтын  системийг сэргээн засварлах ажлын тендерийг Азийн Хөгжлийн банкнаас  зарласан байна.</t>
  </si>
  <si>
    <t>Гамшгийн үед хэрэглэгдэх хүнсний нөөцийг аймагтаа  бүрдүүлэх, үнийн хөөрөгдлөөс урьдчилан сэргийлэх зорилгоор  “Акбоар“, “Баян Цамбагарав”, ”Цамбагарав Өгөөж“,  ”Айсауле“, “Асгат–Кент“ ХХК-тай гэрээ байгуулж, мөн хүнсний бүтээгдэхүүнүүдийг аймаг хотоос татан авалт хийх иргэн, аж ахуйн нэгжүүдийг teeverzuuch.mn цахим системд бүртгэж, тусгай зөвшөөрлөөр хүнсний бүтээгдэхүүний нөөц бүрдүүлэх ажлыг зохион байгуулсан.  Монгол улсын  Эрүүл мэндийн сайдын 2017 оны А/74 тоот тушаалаар шинэчлэн батлагдсан “Хүн  амын хоол тэжээлийн физиологийн норм”-оор   аймгийн хүн амын гол нэрийн хүнсний бүтээгдэхүүний хангамж, баланс тэнцлийг тооцож  үзэхэд  хэрэгцээт сүүний 83,2 хувь, махыг 100 хувь, төмсний 89,2 хувь, хүнсний ногооны 17 хувь, жимс жимсгэний 1,5 хувь, гурилан бүтээгдэхүүний 2 хувийг  дотоодын үйлдвэрлэлээр хангаж байна. Акбоар, Азат ХХК-ууд 220 тн  махыг хаврын нөөцөд бэлтгэн орон нутгийн зах зээлд борлуулсан. Гурил нийлүүлдэг бөөний худалдаа эрхлэгчдийн агуулахад  628 тн гурил хадгалагдаж байна. Хүн амын физиологийн нормоор тооцож аймгийн нийт хүн амын тоогоор харьцуулж үзэхэд  махны 25, гурилын 52, төмсний 12 хоногийн нөөцтэй байна. Зергер интернешнл ХХК нь 21 тн махыг Иран улсад экспортод гаргасан.</t>
  </si>
  <si>
    <t>Бизнес эрхлэгчдийг чадавхжуулсан байна.</t>
  </si>
  <si>
    <t xml:space="preserve">Аймгийн хэмжээнд  худалдаа, нийтийн хоолны газруудын 5 хувь нь   стандартыг мөрдөж ажиллаж байна. </t>
  </si>
  <si>
    <t>Худалдаа, нийтийн хоолны газруудын 10 хувь нь стандартыг мөрдсөн байна.</t>
  </si>
  <si>
    <t xml:space="preserve">Амьжиргааны түвшин доогуур хүнд өвчтэй, 3 дугаар шатлалын тусламжийг яаралтай авах шаардлагатай 7 эх, хүүхдэд 7.269.300 төгрөгийн тусламжийг “Эх хүүхдийг дэмжих сан”-аас тусламж  үзүүлсэн.
Аймгийн нэгдсэн эмнэлэгт шаардлагатай 1000 ширхэг “Эх нярайн цомог”-т шаардагдах 21,0 сая төгрөгийг орон нутгийн төсвөөр шийдвэрлүүлж, нийлүүлэгдснээр эмнэлгийн дотоод халдвар гарахаас урьдчилан сэргийлж байна.
</t>
  </si>
  <si>
    <t xml:space="preserve">Аймгийн Нэгдсэн эмнэлгийн төрөх тасгийг Амаржих газар болгох талаар судалгаа, нөхцөл байдлын шинжилгээ хийж, Засгийн газраас ирсэн Сайдууд болон УИХ-ын гишүүдэд газар дээр нь танилцуулж, шийдвэрлүүлэх  хүсэлтээ ЭМЯамд хүргүүлсэн, хүлээлттэй байна. </t>
  </si>
  <si>
    <t xml:space="preserve">Хоол үйлдвэрлэгчдийн нэгдсэн Галайхан холбоо, Адра-Монгол Олон улсын байгууллагуудтай хамтран "Хүнсний ногоогоор хоол хийхийн ач холбогдол" сэдвээр онолын болон практик сургалтыг зохион байгуулсан. Сургалтад эмзэг бүлгийн болон тариаланч эмэгтэйчүүдийн төлөөлөл оролцлоо. Сургалтын үеэр давс багатай хоол, хүнс хэрэглэснээр эрүүл мэндэд гарах өөрчлөлтүүд, давсыг орлож болох хүнсний ногоонуудын тухай мэдээлэл өгч хүнсний ногоогоор хийж болох хоолнуудыг зааж сургасан. Аймгийн төвийн худалдаа, нийтийн хоолны газруудын 70 хувь нь стандартыг мөрдөн ажиллаж байгаа ба хөдөөгийн сумын төвүүдийн дөнгөж  50% нь стандартыг мөрдөн ажиллаж байна. </t>
  </si>
  <si>
    <r>
      <t xml:space="preserve">“Ковид-19” цар тахлын улмаас сургалтыг цахимаар зохион байгуулсан. Манай аймгийн хэмжээнд нийт 58 нөхөрлөл үйл ажиллагаа явуулж байна. Нөхөрлөлүүдийн 2020 онд хийсэн ажлын тайланг нэгтгэж сумын Засаг даргатай байгуулсан гэрээний биелэлтийг хангуулах, нөхөрлөлийн үйл ажиллагааг сайжруулах ажлын хүрээнд тухайн сумдын байгаль хамгаалагчаар хяналт шалгалт хийлгэж, тайлан мэдээ авах ажил зохион байгуулж хамтран ажиллаж байна.    </t>
    </r>
    <r>
      <rPr>
        <i/>
        <sz val="10"/>
        <rFont val="Arial"/>
        <family val="2"/>
      </rPr>
      <t xml:space="preserve">                        </t>
    </r>
  </si>
  <si>
    <t>Зарим сумдын  ЦДАШ-ыг   шинэчилсэн байна.</t>
  </si>
  <si>
    <t>Энэ ажлын хүрээнд 5 суманд олон сувагт телевизийн сувгийг нэвтрүүлэх аждын дэд бүтцийг шийдвэрлэсэн. Одоогийн байдлаар 7 суманд нэвтэрсэн. Үлдсэн 5 суманд хэрэгжүүлэх ажлын төсвийг гаргаж, 2022 оны  хөгжлийн төлөвлөгөөнд тусгаж байна.</t>
  </si>
  <si>
    <t>Аймгийн Эрчим хүчний хэмнэлтийн дэд хөтөлбөрийн биелэлтийг хангаж, дэмжлэг үзүүлнэ.</t>
  </si>
  <si>
    <t>Битүү захын барилгын нэг хэсгийг аймгийн Авто тээврийн төвийн байр болгон өөрчилж, гаднах талбайг автовокзал болгон ашиглаж байна. 2021 онд Ковид-19 цар тахлын нөхцөл байдалтай холбоотой мэргэжлийн байгууллагуудаас бүрдсэн ажлын баг хариу арга хэмжээ авах ажлыг зохион байгуулах зорилгоор ашиглаж байсан. Цаашид нөхцөл байдалтай холбоотой Битүү захын барилгын чөлөөтэй  хэсгийг хүнсний худалдааны зориулалтаар ашиглуулах боломжийг судлан хэрэгжүүлэхээр төлөвлөж байна.</t>
  </si>
  <si>
    <t xml:space="preserve"> Сургууль, цэцэрлэгийн тогооч нарыг 2 удаа сургалтад хамруулсан.</t>
  </si>
  <si>
    <t>Нийт тогоочдын  ур чадварын зэрэг ахисан байна.</t>
  </si>
  <si>
    <t xml:space="preserve">2021 оны 06 дугаар сарын 04-ний өдөр Боловсрол соёлын газартай хамтран сумдынхаа бүх цэцэрлэгүүдийн тогооч нарыг "Хоол зүйн боловсрол олгох" цахим сургалтад хамруулсан. Уг сургалтад 112 тогооч, бэлтгэгч нар оролцов. Сургалтын үеэр хүүхдүүдийн хооллолтын тухай, цэцэрлэгийн насны хүүхэд өдөрт авах илчлэгийн тухай дэлгэрэнгүй зааж сургасан. Одоо сургуульд үдийн хоол өгөх үйл ажиллагаг шат дараатай хэрэгжүүлж байна.
</t>
  </si>
  <si>
    <t xml:space="preserve">ЖДҮ хөгжүүлэх сангийн хөнгөлөлттэй зээлд сүүний жижиг үйлдвэр байгуулах төсөл оруулсан 1 аж ахуйн нэгжид 120,0 сая төгрөгийн санхүүжилт өгсөн. Тус үйлдвэр ашиглалтад орсноор сард 3 тн, жилд 36 тн сүүг үйлдвэрийн аргаар боловсруулах боломж бүрдсэн. Одоо тус аймагт “Жасыл алхап“ хоршоо өдөрт 500 л сүү хүлээн авч, 6 төрлийн бүтээгдэхүүн үйлдвэрлэн аймгийн төвийн том супермаркетүүдээр дамжуулан дотоодын зах зээлд  гарган борлуулалт хийж байна. </t>
  </si>
  <si>
    <t xml:space="preserve">Жижиг, дунд үйлдвэрийн газар Стандарт, хэмжил зүйн газартай хамтран “Бараа бүтээгдэхүүний чанар стандарт, тохирлын баталгаажуулалтын ач холбогдол” сэдвээр зохион байгуулсан сургалтад тус аймгийн Ахбидай ХХК, Памуккале ХХК, Өндөр цэнгэл хайрхан ХХК-ны төлөөлөл оролцсон. Сургалтын үеэр бизнес эрхлэгчдэд Стандартчилал, тохирлын үнэлгээний бодлого, бүтээгдэхүүн тогтолцооны баталгаажуулалт, Хөдөө аж ахуй, газар тариалан, хөнгөн үйлдвэрийн салбарын стандартчилал, Хүнс, нийтийн хоолны стандартчилал, Мод, модон бүтээгдэхүүний стандартчилал, Нийтлэг үйлчилгээний стандартчилал, Стандартчиллын техникийн хороод ба стандарт боловсруулах үе шат, Байгууллагын стандарт боловсруулах, шүүлт хийх журам, Олон улсын стандартыг бүртгүүлэн хэрэглэх тухай, Монгол улсын стандартын талаар салбарын мэргэжилтнүүд хичээл зааж чадавхжуулав.  </t>
  </si>
  <si>
    <t xml:space="preserve">Аймагт үйл ажиллагаа явуулж буй хүнсний  үйлдвэр, үйлчилгээ эрхлэгч аж ахуйн нэгж, ахуйн үйлчилгээ эрхлэгчдийн судалгааг хийсэн. Аймгийн татварын хэлтэст бүртгэлтэй 187  хүнсний үйлдвэрлэл эрхэлдэг аж ахуйн нэгж, иргэн хүнсний  үйлдвэр, үйлчилгээ эрхэлж байна. Аймгийн Хүнс, хөдөө аж ахуйн газарт тус аймагт үйл ажиллагаа явуулдаг хүнсний салбарын жижиг дунд үйлдвэр эрхлэгчдийн мэдээллийн нэгдсэн сан үүссэн байна. Цаашид ХХААХҮЯамнаас аймгуудад нэгдсэн журмаар нэвтрүүлэх цахим мэдээллийн санд холбогдох бэлтгэл ажил хангагдсан.  </t>
  </si>
  <si>
    <t>Брэнд бүтээгдэхүүний тоо хэмжээг нэмэгдүүлсэн байна.</t>
  </si>
  <si>
    <t>"Өнгөтэй Өлгий-хот тохижилтын алба" орон нутгийн өмчит аж ахуйн тооцоот үйлдвэрийн газрыг шинэчлэн байгуулах ажлын хүрээнд тухайн жилд эхний ээлжинд Барилга, хот байгуулалтын сайдын багцын  хөрөнгө оруулалтаар 1779.2 сая төгрөгийн төсөвт өртөгтэй  парк шинэчлэлийн ажлыг гүйцэтгэж эхлээд байна. Тухайн ажил нь 2022 онд хэрэгжиж дуусах юм. Мөн түүнчлэн аймгийн орон нутгийн хөгжлийн сангийн хөрөнгөөс  Аймгийн Хот тохижуулах албаны нийтийн эзэмшлийн гудамж талбайн цэвэрлэгээ, үйлчилгээний зардалд 130.0 сая төгрөг, Өлгий сумын гэрэлтүүлгийн цахилгаан болон арчилгааны зардалд 40.0 сая төгрөгийг зарцуулж үйл ажиллагаанд нь санхүүжилтийн дэмлэг үзүүлж ажиллав.</t>
  </si>
  <si>
    <t>2.1.Эрдэм боловсролд эрс өөрчлөлт</t>
  </si>
  <si>
    <t>2.3. Ажилтай иргэн, амьжиргаатай өрх</t>
  </si>
  <si>
    <t>3.2.Ашигт малтмал, ард түмний сан хөмрөг</t>
  </si>
  <si>
    <t>3.3.Уламжлалт салбар, урагшлах тэмүүлэл</t>
  </si>
  <si>
    <t>3.4. Алтайн хишиг-аялал жуулчлал</t>
  </si>
  <si>
    <t>3.5. Гэрэл, илч, гэгээн амьдрал</t>
  </si>
  <si>
    <t>3.6. Цагийг товчилсон цардмал зам</t>
  </si>
  <si>
    <t>ХОЁР. ХҮНИЙ ХӨГЖЛИЙН БОДЛОГО</t>
  </si>
  <si>
    <t>2.6. Эх оронч үзэл, уламжлалт соёл</t>
  </si>
  <si>
    <t>2.5. Хойч үеийнхний төлөө</t>
  </si>
  <si>
    <t>2.4. Чийрэг бие, шилдэг тамирчид</t>
  </si>
  <si>
    <t xml:space="preserve">1.1.Ковид-19 цар тахалтай холбоотой </t>
  </si>
  <si>
    <t>3.1. Сан хөрөнгө, сахилга дэг журам</t>
  </si>
  <si>
    <t>3.8.Сансарын холбоо, цахим мэдээлэл</t>
  </si>
  <si>
    <t>3.9.Баталгаат хэмжүүр</t>
  </si>
  <si>
    <t>ХАБЭА-н  урьдчилан сэргийлэх арга хэмжээг хэрэгжүүлэх хүрээнд аж ахуйн нэгж, байгууллагуудад 12 удаагийн цахим сургалтыг холбогдох байгууллагуудтай хамтарч зохион байгуулсан. Үндэсний хэмжээнд баримтлах бодлогын хүрээнд   цалин хөлсний аргачлалын талаар 30 аж ахуйн нэгжид сургалт зохион байгуулав. ХАБЭА-н салбар зөвлөлөөс аймгийн төвд үйл ажиллагаа явуулдаг ААНБ-уудад цалингийн үзлэг зохион байгуулж, хөдөлмөрийн хөлсний доод хэмжээнээс доогуур цалин олгож буй 3 байгууллагын зөрчлийг арилгуулж ажилласан. Орон нутгийн радиогоор малчидад ХАБЭА-н чиглэлээр 5 удаагийн  мэдээлэл өгсөн. Үлдвэрлэлийн осол, мэргэжлээс шалтгаалсан өвчнөөс урьдчилан сэргийлэх зорилгоор нэгдсэн халаалтын үйл ажиллагаа явуулдаг ААНБ-уудад газар дээр нь очиж үйл ажиллагаатай танилцаж, арга зүйн зөвлөгөө өгч, сургалт зохион байгуулсан.</t>
  </si>
  <si>
    <t>5.1.Ээлтэй Эко бүс</t>
  </si>
  <si>
    <t>4.3.Иргэний эрх, нийтийн эрх ашиг</t>
  </si>
  <si>
    <t>4.2.Мэргэшсэн, хариуцлагатай төрийн алба</t>
  </si>
  <si>
    <t>4.1.Төр, түмний эргэх холбоо</t>
  </si>
  <si>
    <t>3.9.1. Стандарт, хэмжил зүйн тоног төхөөрөмжийн баазыг шинэчилж, хэмжих хэрэгслийн шалгалт, баталгаажуулалтын цар хүрээг өргөжүүлнэ.</t>
  </si>
  <si>
    <t xml:space="preserve">Засгийн газрын 2015 оны 24 дүгээр тогтоолоор батлагдсан “Төрийн сангийн үйл ажиллагааны журам, Сангийн сайдын 2015 оны 65 дугаар тушаалаар батлагдсан “Төрийн сангийн үйл ажиллагаанд дотоод хяналт хийх журмын дагуу төрийн сангийн үйл ажиллагаанд хяналт шалгалт хийгдсэн. Сумдын санхүү, төрийн сангийн 2020 оны ажлыг дүгнэж, байр эзлүүлэн, сумдын ажлын үнэлгээний нэг үзүүлэлт болгон ажиллаж байна. 2021 онд багтаан сумдын санхүүгийн албадуудад хяналт шалгалтыг газар дээр нь бүрэн хийж дуусгахаар төлөвлөөд байна. 
</t>
  </si>
  <si>
    <t>Хөгжлийн бэрхшээлтэй  4 иргэнийг Лонда үсчний мэргэжил олгох сургалтын төвтэй хамтран үсчний мэргэжил олгох сургалтад хамруулж мэргэжил эзэмшүүлэв. Ажлын байр бий болгоход дэмжлэг үзүүлэн ажиллаж байна.</t>
  </si>
  <si>
    <t xml:space="preserve">Шинээр баригдсан 5 давхар Хүүхдийн Эмнэлэг \Ковид-19 Эмнэлэгийн  2,3,4 давхарын  бүх өрөөг камержуулснаар өвчтөнийг хянах, Covid-19 ийн эмнэлэгт ажиллаж байгаа эмч, эмнэлгийн мэргэжилтэнүүд халдвар авах эрсдлийг хянах, удирдлагууд болон эмч нар гар утсаар хянах боломж бүрдсэн. 
Нэгдсэн ариутгалын тасаг байгуулаххд  Азийн хөгжлийн банк,  ЭМЯ-ны хөрөнгө оруулалтаар 13 нэр төрлийн 785,368,400 төгрөгийн тоног төхөөрөмжийг нийлүүлж эмнэлгийн дотоод халдвараас сэргийлэх, ариутгах, халдваргүйжүүлэх үйл ажиллагаа тасралтгүй явагдаж байна.
Хүчилтөрөгчийн үйлдвэр баригдаж,  50 ортой хүүхдийн эмнэлгийг ханын системд холбож, яаралтай болон эмчилгээний тусламж үйлчилгээний хүртээмж сайжирсан. </t>
  </si>
  <si>
    <t xml:space="preserve">Аймгийн хэтийн хөгжил, аймгийн хөгжлийн тэргүүлэх чиглэл, алсын харааг тодорхойлсон “Баян–Өлгий аймгийг 2021-2030 онд хөгжүүлэх дунд хугацааны хөгжлийн стратеги”-боловсруулах шатанд явж байна. Боловсруулалтын ажлын хүрээнд Зөвлөх багийн ажлын хэсэгтэй 3 удаагийн хэлэлцүүлэг зохион байгуулагдаж, шаардлагатай мэдээ, мэдээллээр ханган ажилласнаар аймгийн өнөөгийн нөхцөлд дүн шинжилж, төрийн болон төрийн бус байгууллага, иргэд, олон нийтээс санал авах ажлыг зохион байгуулж, батлуулах шатанд байна. Мөн аймгийн Засаг даргын нөөц хөрөнгөөс 3.0 сая төгрөг шийдвэрлэж, аймгийн Засаг даргын Тамгын газрын  хэлтсийн дарга, Засаг даргын  дэргэдэх 24 газар, хэлтсийн дарга, 14 сумын Засаг даргын Тамгын газрын дарга болон бусад  төрийн байгууллагуудын удирдах албан тушаалтнууд нийт 70 төрийн албаны удирдах албан тушаалтнуудыг  хамруулсан 2 өдрийн  “ЧАНАРЫН МЕНЕЖМЕНТИЙН ТОГТОЛЦОО - MNS ISO 9001:2016   СТАНДАРТЫН ШААРДЛАГА”  сэдэвт арга зүйн  сургалтыг аймгийн Засаг даргын тамгын газар Стандарт, хэмжил зүйн хэлтэстэй хамтран зохион байгууллаа. Цаашид уг стандартыг төрийн захиргааны бүх байгууллагуудад нэвтрүүлэх ажлыг үе шаттай хэрэгжүүлэхээр төлөвлөж байна. </t>
  </si>
  <si>
    <t>Үндэсний аюулгүй байдлын зөвлөлийг мэдээ, мэдээллээр хангах журмын хэрэгжилтийг холбогдох байгууллагуудад хүргүүлэн, хэрэгжилтэд хяналт тавьж ажиллаж байна. Мөн Аймгийн Засаг даргын 2021 оны А/217 дугаар захирамжаар Үндэсний аюулгүй байдлын үзэл баримтлалын хэрэгжилтийг аймагт зохион байгуулахад 10.0 сая төгрөгийг Засаг даргын нөөц хөрөнгөөс шийдвэрлэж, Алтай, Сагсай, Алтанцөгц, Дэлүүн сумдын Засаг дарга нар төмөр сейфээр хангагдсан. Бусад сумдыг оны эцэс хүртэл төмөр сейфээр хангана.</t>
  </si>
  <si>
    <t>Иргэдийн эрх зүйн мэдлэгийг чадавхжуулах, иргэдэд хуулиар олгогдсон эрх боломжийг үр дүнтэй ашиглах нөхцөлийг нэмэгдүүлэх, түүнчлэн иргэдийн эрх зүйн мэдлэгийг чадавхижуулах замаар төрийн байгууллагыг хариуцлагатай, үр нөлөөтэй ажиллуулах, орон нутгийн сайн засаглалыг хөгжүүлэх ажлын хүрээнд аймгийн Засаг даргын Тамгын газарт "Эрх зүйн хөтөч булан" байгуулж, уг булангаар дамжуулан иргэд, олон нийт хууль тогтоомжийн мэдээллийг авах нөхцлийг бүрдүүлсэн. Мөн Бүх нийтийн эрх зүйн боловсролыг дээшлүүлэх үндэсний хөтөлбөрийн хэрэгжилтийг хангах ажлын хүрээнд нутгийн төрийн захиргааны байгууллагын хууль тогтоомжийг орон нутгийн олон нийтийн радиогоор сурталчлах  график төлөвлөгөө гарган хэрэгжүүлж байна.</t>
  </si>
  <si>
    <t xml:space="preserve">Дэд хөтөлбөрийн хэрэгжилтийг хангуулах зорилгоор Засгийн газрын тохируулагч агентлаг Биеийн тамир спортын улсын хороонд хүсэлт тавьсны үр дүнд  тус хорооны хөрөнгө оруулалтаар 13.1 сая төгрөгийн өртөг бүрийн электрон дэлгэцтэй болж, одоогийн нөхцөл байдалтай холбоотой цахим сургалт, сурталчилгаа зохион явуулах боломж бүрдсэн. </t>
  </si>
  <si>
    <t>Яамнаас Хөдөлмөр эрхлэлтийн дэмжих сангаас төсөв батлагдаагүй боловч аймгийн Хүнс, хөдөө аж ахуйн газар байгууллагын нөөц бололцоогоор нэг удаа зохион байгуулсан.</t>
  </si>
  <si>
    <t xml:space="preserve">Боловсрол, шинжлэх ухааны яамнаас Бугат, Булган, Буянт, Сагсай, Алтанцөгц, Улаанхус, Дэлүүн, Алтай, Баяннуур сумдын сургууль, цэцэрлэг, дотуур байрны нүхэн жорлонг ариун цэврийн байгууламжаар солих төсөл арга хэмжээ хэрэгжиж эхэлсэн ба 2022 онд ашиглалтад орох юм. Уг төсөл арга хэмжээ нь "Эрдэнэт" үйлдвэрийн хөрөнгө оруулалтаас санхүүжигдэж байгаа ба нийт 5305.0 сая төгрөгийн төсөвт өртөгтэй юм. Тухайн жилийн төлөвлөсөн ажил гэрээт хугацаандаа хэрэгжиж байна. </t>
  </si>
  <si>
    <t xml:space="preserve">Алтай, Толбо, Ногооннуур сумдын "Сумын хөгжлийн ерөнхий төлөвлөгөө"-г "Инженер геодези", "АЕСН" ХХК-иуд гүйцэтгэж байна. Эдгээр ажилд аймгийн орон нутгийн хөгжлийн сангийн хөрөнгөөс  287.0 сая төгрөгийг зарцуулах юм. </t>
  </si>
  <si>
    <t>Аймгийн орон нутгийн хөгжлийн сангийн хөрөнгөөр 2021 онд 80.0 сая төгрөгийн төсөвт өртөгтэй   Өлгий сумын 2-р багт цэвэр усны шугам татах ажил, 69.0 сая төгрөгийн төсөвт өртөгтэй Өлгий сумын 8-р багт цэвэр усны шугам татах ажил хйигдэж ашиглалтад орсон.</t>
  </si>
  <si>
    <t>Тухайн жилд аймгийн орон нутгийн хөгжлийн сангийн хөрөнгөөр Баяннуур сумын төвд гүний худаг гаргах ажил,Бугат сумын төвд худаг гаргах ажил, Цагааннуур тосгонд худаг гаргах ажил, Өлгий сумын 2,4,6,9,11,13 дугаар багт гүний худаг гаргах ажилыг гүйцэтгэсэн ба нийт 177.4 сая төгрөгийг зарцуулсан байна. Мөн Ногооннуур сумын Улаан чулуу багт инженерийн хийцтэй бэлчээрийн худаг гаргах ажлыг 28.0 сая төгрөгөөр хийж гүйцэтгэсэн.</t>
  </si>
  <si>
    <t xml:space="preserve">Өлгий сумын 1, 4, 5, 8, 11, 12-р баг болон Бугат, Цэнгэл сумын төвүүдийг төлөвлөгөөний дагуу гэрэлтүүлэгтэй болгох ажил бүрэн хийгдсэн. Эдгээр ажилд аймгийн орон нутгийн хөгжлийн сангийн хөрөнгөөс 186.5 сая төгрөгийг зарцуулсан. </t>
  </si>
  <si>
    <t>Хөтөлбөрийн хүрээнд аймагт нийт цахилгааны 3200 ширхэг ухаалаг тоолуурыг нийлүүлж ажилласан. Дулааны эрчим хүчийг ашигласан талбайна хэмжээгээр нь тооцох зорилгоор аймгийн орон нутгийн хөгжлийн сангийн хөрөнгөөс эхний ээлжинд 50.0 сая төгрөгийг зарцуулж 6 ширхэг тоолуурыг нийлүүлж 5 байгууллагад ашиглахаар бэлтгэл ажлыг ханган ажиллаж байна. Мөн түүнчлэн тусгай зөвшөөрөл эзэмшдэг байгууллагуудад төлөвлөгөөт хяналт шалгалт хийж, их засвар болон урсгал засвар хийх шаардлагатай байгууллагуудыг тодорхойлж, засварын ажлыг эрчим хүчний хэмнэлттэй материал ашиглан хийх даалгавар өгч ажиллав.</t>
  </si>
  <si>
    <t>Өлгий сумын төвийн 3, 6, 9, 10,12,13-р багууд болон Улаанхус сумын Хөх хөтөл баг, Ногооннуур сумын Улаан чулуут баг, Булган сумын Их Жаргалант, Улаан даваагийн айл өрхүүдийг цахилгаан эрчим хүчээр хангасан. Эдгээр ажилд аймгийн орон нутгийн хөгжлийн сангийн хөрөнгөөр нийт 459.5 сая төгрөгийг зарцуулсан болно. Цаашид захын гэр хорооллуудын айл, өрхүүдийг үе шаттай цахилгаанаар ханган ажиллана.</t>
  </si>
  <si>
    <t>Аймгийн Татварын хэлтсийн ажлын байрыг барих газрын асуудлыг шийвэрлэсэн.</t>
  </si>
  <si>
    <t>Ковид-19 халдварт цар тахлын эрсдэлээс урьдчилан сэргийлэх ажлын хүрээнд 2021 онд Гамшгийн төлөвлөгөөнд 12 удаа тодотгол хийгдсэн.  Аймагт  молекул биологийн лабораратори нь 2021 оны 03-р сарын 24-ний өдөр ашиглалтанд орж, 11 сарын байдлаар нийт 20132 иргэнд PSR шинжилгээ хийгдсэн. Өвчлөл нэмэгдсэнтэй холбоотой Ковидын эмнэлэгт 30 ор нэмж  нийт 130 ор, Фазилет пансионатын байранд 56 ор, НЭ-ийн ЛОР, Мэдрэлийн тасагт 60 орыг тус тус нэмж 246 ор  дэлгэн ажиллуулж, цар тахлын үед ажиллах нийт 209 эмч, ажилчдын нөөцийг бүрдүүлж,  бэлэн байдлыг ханган ажилласан. тус онд нийт 11232 иргэн ковидын халдвар авч, 3715 иргэн эмнэлэгт, 7517 иргэн гэрээр эмчилгээ хийгдэн эдгэрсэн ба 7 иргэн суурь өвчний хүндрэлийн улмаас нас барсан. Мөн Ковид-19 цар тахлын үед  Нэгдсэн эмнэлгийг нүүлгэн шилжүүлэх үед 223 эмч, ажилчид,  улаан бүсэд 180 эмч, эмнэлгийн ажилчид ажиллаж байна. Короновируст халдварын цар тахлын үед сумын  хэмжээнд  эмчилгээний багт  ажиллах сувилагч нарыг чадавхижуулах, короновируст халдвар (COVID 19)-ын цар тахлаас урьдчилан сэргийлэх, үйлчлүүлэгчээс ам-залгиур, хамар залгиурын  арчдас авах чадварт сургах, Эрүүл мэндийн тусламж үйлчилгээ үзүүлэхэд бэлэн байдлыг хангуулах, халдваргүйтгэлийн зааврыг мөрдүүлэх, хамгаалах хувцас хэрэгслийг зөв өмсөх, зөв тайлах аргад сургах чиглэлээр сургалт зохион байгуулсан. Одоогийн байдлаар 8-14 хоногийн бэлэн байдлын нөөцийг бүрдүүлсэн. Дэлхийн эрүүл мэндийн байгууллагын төслөөс 50.0 мянган долларын санхүүжилтийг хариу арга хэмжээний үйл ажиллагааг сайжруулахад зарцуулсан.</t>
  </si>
  <si>
    <t>Энэ хичээлийн жилд Цагдаагийн газар, Гэр бүл, хүүхэд, залуучуудын хөгжлийн газар, Эрүүл мэндийн газар,хамтран "Ковид ба  хүүхдийн хамгаалал" сэдвээр орон нутгийн хэвлэл мэдээллийн хэрэгслээр ард иргэдэд мэдээллийг тогтмол хүргэж, сургууль, цэцэрлэгийн үйл ажиллагаа эхэлсэнтэй холбоотой халдвар хамгааллын дэглэм сахиулах, халдвараас  урьдчилан сэргийлэх арга хэмжээ авахуулан хяналт тавьж ажиллаж байна. Дээрх байгууллагууд хамтарч дугуй ширээний уулзалт, халдвар хамгаалалын дэглэмийг сахиулах сургалтыг тогтмол зохион байгуулж байна. Одоогийн байдлаар томуугийн дэгдэлт 1.8 хувь байгаа ба улс, аймгуудын дунджаас доогуур үзүүлэлттэй байна.</t>
  </si>
  <si>
    <t xml:space="preserve">Аймгийн Нутгийн удирдлагын ордны зураг хийгдэж бэлэн болсон ба шаардагдах 10.0 тэрбум төгрөгийг 2022 оны төсөвт суулгуулах саналыг Засгийн газарт  хүргүүлсэн боловч эдийн засгийн нөхцөл байдлаас шалтгаалж тухайн жилд төсөвлөгдөөгүй. 2023 оны улсын төсвийн хөрөнгө оруулалтын төлөвлөгөөнд тусгах шийдвэр гарсан. </t>
  </si>
  <si>
    <t xml:space="preserve">Унаагаар үе шаттай хангасан байна. </t>
  </si>
  <si>
    <t xml:space="preserve">Эдийн засгийг сэргээх, аж ахуйн нэгж, байгууллагуудад дэмжлэг үзүүлэх, иргэдийн амьжиргааг дэмжих чиглэлээр иргэд, аж ахуйн нэгжийн цахилгаан, дулааны эрчим хүчний хэрэглээний төлбөр, цэвэр, бохир усны төлбөр зэрэгт хөнгөлөлт үзүүлж, гарсан зардлыг Төрөөс  төлөх арга хэмжээ үргэлжлэн хэрэгжиж байна. Аймгийн хэмжээнд 2021 оны 12 дугаар сарын 1-ний байдлаар нийт 14800 ахуйн хэрэглэгч, 705 аж ахуйн нэгж, байгууллагын цахилгаан эрчим хүч ашиглалтын 5044.4 сая төгрөгийн төлбөр,  цэвэр, бохир ус хэрэглэгч 2111 айл өрх, 127 аж ахуйн нэгж, байгууллагын 507.4 сая төгрөгийн төлбөрийг, дулаан хэрэглэгч 1598 айл өрх, 181 аж ахуйн нэгж, байгууллагын 1232.2 сая төгрөгийн төлбөрийг Засгийн газраас тус тус санхүүжүүлээд байна. </t>
  </si>
  <si>
    <t>Хилийн 165 дгаар ангийн Дэлүүн сумын ганц модны заставын засварын ажил болон Хилийн 285 дугаар ангийн Цагааннуурын харуулын байр барих ажилд нийт 30.0 сая төгрөгийг орон нутгийн хөгжлийн сангаас шийдвэрлэж, ашиглалтад оруулсан. Тухайн онд төлөвлөгдсөн ажил бүрэн хийгдсэн.</t>
  </si>
  <si>
    <t>Санхүүжилт шийдвэрлэгдээгүй тул хэрэгжээгүй</t>
  </si>
  <si>
    <t xml:space="preserve">Баян-Өлгий аймгийн хэмжээнд аймаг, сумдын Засаг даргын Тамгын газрын дэргэд 14, аймгийн Засаг даргын эрхлэх асуудлын хүрээний хэлтэс агентлагуудад 15, төсвийн байгууллагуудад 63, нийт 92 ёс зүйн зөвлөл ажиллаж байна. Аймгийн Засаг даргын Тамгын газрын 2021 оны 38 дугаар тушаалын нэгдүгээр хавсралтаар ёс зүйн зөвлөлийг шинэчлэн байгуулж, ёс зүйн зөвлөлийн ажиллах журмыг боловсруулан баталсан. Ёс зүйн зөвлөл нь албан хаагчдын ёс зүйг сайжруулах, ёс зүйн зөрчлөөс урьдчилан сэргийлэх, соён гэгээрүүлэх зорилгоор 2021 оны төлөвлөгөөг батлуулан  дараах ажлуудыг хийж гүйцэтгэлээ. Үүнд: 2021  оны 3 дугаар сарын 26-ны өдөр шинээр томилогдсон сумдын Засаг дарга, ИТХ-ын дарга, сумлын ЗДТГ-ын дарга, хууль эрх зүйн мэргэжилтнүүдэд “Ёс зүй, сахилга хариуцлага” сэдэвт сургалт, мөн албан хаагчдыг соён гэгээрүүлэх зорилгоор Анхбаяр багштай хамтран "Хувь хүний хөгжил, харилцааны соёл" зэрэг сэдвүүдээр 3 удаагийн сургалт зохион байгуулсан. Мөн Хувь хүний хөгжил, харилцааны соёл" сэдэвт болзолт илтгэлийн уралдаан зохион байгуулж, шилдэг 5 илтгэгчийг шалгаруулан, мөнгөн шагналаар урамшуулав. Мөн харья байгууллагуудын ёс зүйн зөвлөлөөс 40 удаа ёс зүйн чиглэлээр сургалт зохион байгуулж, нийт 947 төрийн албан хаагч хамрагдсан байна. Төрийн албаны зөвлөлөөс зохион байгуулж буй  "7:4:10" сургалтад салбар зөвлөлийн гишүүд, холбогдох сум, агентлаг, байгууллагын сонирхсон албан хаагчид тогтмол хамрагддаг болсон. 2021 оны 11 дүгээр сарын 11-12-ны өдрүүдэд Төрийн албаны зөвлөл, Нэгдсэн Үндэсний Байгууллагын Хөгжлийн хөтөлбөрөөс хэрэгжүүлж буй "Монгол Улсад мэргэжлийн иргэн төвтэй төрийн албыг төлөвшүүлэх нь" төслөөс "Цогц чадамжийг нэвтрүүлэх нь" сэдэвт 2 өдрийн сургалтыг Завхан аймагт зохион байгуулж, сургалтад аймгаас 4 албан хаагч оролцож, мэдлэгээ ахиулан дадлага хийлээ. Тус аймагт 2020 онд төрийн захиргааны болон төрийн үйлчилгээний 30 албан хаагч ёс зүйн зөрчил гаргасан бол 2021 оны эхний 11 дүгээр сарын байдлаар 6 албан хаагч бүртгэгдэж өмнөх онтой харьцуулахад буурсан үзүүлэлттэй байна. </t>
  </si>
  <si>
    <t xml:space="preserve">Хувийн хэвшил болон төрийн байгууллагуудад Хөдөлмөрийн аюулгүй байдал, эрүүл ахуйн орчныг сайжруулах, хууль тогтоомж, аймгийн дэд хөтөлбөрийн хэрэгжилтийг хангуулна.
</t>
  </si>
  <si>
    <t>3.8. САНСАРЫН ХОЛБОО, ЦАХИМ МЭДЭЭЛЭЛ БАТАЛГААТ ХЭМЖҮҮР</t>
  </si>
  <si>
    <t>3.9. БАТАЛГААТ ХЭМЖҮҮР</t>
  </si>
  <si>
    <t>Х/Б</t>
  </si>
  <si>
    <t>ГУРАВ.  ЭДИЙН ЗАСГИЙН БОДЛОГО</t>
  </si>
  <si>
    <t>ДӨРӨВ. ШУДАРГА ЗАСАГЛАЛ, ШУУРХАЙ ҮЙЛЧИЛГЭЭ</t>
  </si>
  <si>
    <t>Хэрэгжилтийн хувь</t>
  </si>
  <si>
    <t>тухайн жилээр</t>
  </si>
  <si>
    <t>АЙМГИЙН ЗАСАГ ДАРГЫН ТАМГЫН ГАЗРЫН ХЯНАЛТ-ШИНЖИЛГЭЭ, ҮНЭЛГЭЭ, ДОТООД АУДИТЫН ХЭЛТЭС</t>
  </si>
  <si>
    <t xml:space="preserve">БАЯН-ӨЛГИЙ АЙМГИЙН ЗАСАГ ДАРГЫН 2020-2024 ОНЫ ҮЙЛ АЖИЛЛАГААНЫ                                                                                                                                            ХӨТӨЛБӨРИЙГ ХЭРЭГЖҮҮЛЭХ АРГА ХЭМЖЭЭНИЙ ТӨЛӨВЛӨГӨӨНИЙ 2021 ОНЫ ХЭРЭГЖИЛТИЙН ТОВЧОО                                                   </t>
  </si>
  <si>
    <t>ЗДҮАХ-т тусгагдсан зорилт</t>
  </si>
  <si>
    <t xml:space="preserve">  2021.11.25</t>
  </si>
  <si>
    <t xml:space="preserve">Өлгий </t>
  </si>
  <si>
    <t>2020 онд төрийн захиргааны 44 байгууллагын 855 төрийн албан хаагчийг, 2021 онд 1457 албан хаагчийг танхимын болон онлайн сургалтад үе шаттайгаар хамруулсан байна. Үүнд: 2020-2021 онд Удирдлагын академитай хамтран нутгийн захиргааны байгууллагад ажиллаж байгаа 52 төрийн албан хаагчийн ахлах түшмэлийн мэргэшүүлэх багц сургалтад, анх томилогдсон төрийн албан хаагчийг чиглүүлэх зайн сургалтад 29 төрийн албан хаагч, дунд хугацааны чиглүүлэх сургалтад хамрагдсанаас хойш 1 жил ажилласны дараа мэргэшүүлэх зайн сургалтад 25 төрийн албан хаагч, мэргэшүүлэх дунд хугацааны давтан сургалтад  хамрагдсанаас хойш 3 жил тутам давтан сургалтад 13, цаашид ажиллах ахлах түшмэлийн мэргэшүүлэх багц зайн сургалтад 42 төрийн албан хаагч, эрхэлсэн түшмэлийн мэргэшүүлэх багц зайн сургалтад 3, нийт 88 төрийн албан хаагчийг тус тус хамруулан суралцах явцад хяналт тавин ажилласан. Харин богино хугацааны сургалт болох “Алсын хараа 2050” сургалтад 17, Монгол Улсын хөгжлийн бодлого төлөвлөлт, хэрэгжилт, үнэлгээ сэдэвт сургалтад 60 албан хаагч тус тус суралцаж төгссөн болно. Түүнчлэн Төрийн албаны зөвлөлөөс цахим хэлбэрээр зохион байгуулсан 31 удаагийн "7:4:10"  сургалтад аймаг дахь салбар зөвлөлийн дарга, нарийн бичгийн дарга, гишүүд, Төрийн захиргааны удирдлагын хэлтсийн дарга, агентлагуудын хүний нөөцийн ажилтан, сумдын ЗДТГ-ын дарга, ИТХ-ын нарийн бичгийн дарга зэрэг давхардсан тоогоор 872 төрийн албан хаагч оролцож, мэдлэгээ нэмэгдүүлж ажилласан байна.</t>
  </si>
  <si>
    <t>Улсын төсвийн хөрөнгө оруулалтаар 2976.5 сая төгрөгийн төсөвт өртөгтөй Толбо сумын төвийн 2.3 км хатуу хучилттай автозам, явган хүний зам, гэрэлтүүлэг, шугам сүлжээ, хамгаалалт, өөрчлөлтийн ажил, нийт 1850.4 сая төгрөгийн төсөвт өртөгтэй уурхай, Сагсай сум чиглэлийн 1.6 км автозам, гэрэллтүүлэг, шугам сүлжээний ажил, Алтанцөгц сумд 3500.0 сая төгрөгийн төсөвт өртөгтэй,  Алтай сумд 2500.0 сая төгрөгийн төсөвт өртөгтэй  хатуу хучилттай авто зам баригдахаар төлөвлөөгөөнд тусгагдаж, зураг төсөв нь хийгдэж бэлэн болсон.</t>
  </si>
  <si>
    <t xml:space="preserve">                                                       2.2.4. “Цахим Монгол” арга хэмжээний хүрээнд эрүүл мэндийн мэдээллийн нэгдсэн сан бүрдүүлж, орон нутагт хийгдэх оношилгоо, эмчилгээнд алсын зайн технологи ашиглан, цахим эрт илрүүлэг, эргэн дуудах тогтолцоог бүрдүүлнэ.</t>
  </si>
  <si>
    <r>
      <t xml:space="preserve">БАЯН-ӨЛГИЙ АЙМГИЙН ЗАСАГ ДАРГЫН 2020-2024 ОНЫ ҮЙЛ АЖИЛЛАГААНЫ                                                                                                                                                                                              ХӨТӨЛБӨРИЙГ ХЭРЭГЖҮҮЛЭХ АРГА ХЭМЖЭЭНИЙ ТӨЛӨВЛӨГӨӨНИЙ 2021 ОНЫ БИЕЛЭЛТ                                                                                  </t>
    </r>
    <r>
      <rPr>
        <sz val="12"/>
        <rFont val="Arial"/>
        <family val="2"/>
      </rPr>
      <t xml:space="preserve">                                                                                                                                                                                                                      </t>
    </r>
  </si>
  <si>
    <t>6.2 Орон нутаг, оргилуун хөдөлмөр</t>
  </si>
  <si>
    <t>6.1. Төрөлх нутаг, төгөлдөр хөгжил</t>
  </si>
  <si>
    <t>3.7. Хотын жавхаа, холч бодлого</t>
  </si>
  <si>
    <t>2.2.Эрүүл мэнд-Эрхэм байлаг</t>
  </si>
  <si>
    <t xml:space="preserve">Цэрэг татлагын комиссын эмч нарын бүрэлдэхүүнийг шинэчлэн цэргийн насны залуусыг эрүүлжүүлэх комиссыг аймгийн Засаг даргын захирамжаар байгуулсан. Холбогдох хууль, журам, зааврыг судлуулж, эрүүл мэндээр чөлөөлөгдсөн иргэдийг эмчилгээнд хамруулж, тодорхой үр дүнд хүрэх талаар аймгийн ЗДТГ-ын Нийгмийн бодлогын хэлтэс, Эрүүл мэндийн газартай хамтран ажиллаж байна. </t>
  </si>
  <si>
    <t>Аймгийн Засаг даргын Тамгын газарт цэргийн бэлтгэл сургалтын танхим гаргаж, засварын зардалд шаардагдах 8.5 сая төгрөгийг аймгийн Засаг даргын нөөц хөрөнгөөс шийдвэрлэсэн.</t>
  </si>
  <si>
    <t xml:space="preserve">Ардын жүжигчин, УГЗ язгуур урлагийн өв тээгч Р.Самжидын нэрэмжит Ардын бүжгийн баруун бүсийн наадмыг 2022 оны 06 дугаар сард зохион байгуулахаар төлөвлөсөн хэдий ч зардал нь шийдэгдээгүй учраас хийгдээгүй. Баян-Өлгий аймгийн Соёл, урлагийн газраас "Монголын Казахуудын соёлын өвийн их наадам-2023" арга хэмжээг зохион байгуулах ажлын хэсгийг 5 хүний бүрэлдэхүүнтэй байгуулсан ба одоогийн байдлаар  ажлын төлөвлөгөөг гарган ажиллаж байна.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</si>
</sst>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0.0"/>
    <numFmt numFmtId="165" formatCode="_(* #,##0.0_);_(* \(#,##0.0\);_(* &quot;-&quot;??_);_(@_)"/>
    <numFmt numFmtId="166" formatCode="_-* #,##0.00_₮_-;\-* #,##0.00_₮_-;_-* &quot;-&quot;??_₮_-;_-@_-"/>
    <numFmt numFmtId="167" formatCode="_-* #,##0.0_₮_-;\-* #,##0.0_₮_-;_-* &quot;-&quot;??_₮_-;_-@_-"/>
    <numFmt numFmtId="168" formatCode="#,##0.0"/>
    <numFmt numFmtId="169" formatCode="_(* #,##0.0_);_(* \(#,##0.0\);_(* &quot;-&quot;?_);_(@_)"/>
    <numFmt numFmtId="170" formatCode="0.0%"/>
  </numFmts>
  <fonts count="37" x14ac:knownFonts="1">
    <font>
      <sz val="11"/>
      <color theme="1"/>
      <name val="Calibri"/>
      <family val="2"/>
      <scheme val="minor"/>
    </font>
    <font>
      <sz val="11"/>
      <color theme="1"/>
      <name val="Calibri"/>
      <family val="2"/>
      <scheme val="minor"/>
    </font>
    <font>
      <sz val="11"/>
      <color theme="1"/>
      <name val="Calibri"/>
      <family val="2"/>
      <charset val="204"/>
      <scheme val="minor"/>
    </font>
    <font>
      <sz val="11"/>
      <color theme="1"/>
      <name val="Calibri"/>
      <family val="2"/>
      <charset val="1"/>
      <scheme val="minor"/>
    </font>
    <font>
      <sz val="12"/>
      <color rgb="FFFF0000"/>
      <name val="Arial"/>
      <family val="2"/>
    </font>
    <font>
      <sz val="12"/>
      <name val="Arial"/>
      <family val="2"/>
    </font>
    <font>
      <sz val="12"/>
      <color theme="1"/>
      <name val="Arial"/>
      <family val="2"/>
    </font>
    <font>
      <sz val="12"/>
      <color rgb="FF000000"/>
      <name val="Arial"/>
      <family val="2"/>
    </font>
    <font>
      <sz val="12"/>
      <name val="Times New Roman"/>
      <family val="1"/>
      <charset val="204"/>
    </font>
    <font>
      <sz val="11"/>
      <name val="Times New Roman"/>
      <family val="1"/>
      <charset val="204"/>
    </font>
    <font>
      <sz val="12"/>
      <name val="Arial"/>
      <family val="2"/>
      <charset val="204"/>
    </font>
    <font>
      <sz val="12"/>
      <color theme="1"/>
      <name val="Calibri"/>
      <family val="2"/>
      <scheme val="minor"/>
    </font>
    <font>
      <sz val="11"/>
      <name val="Arial"/>
      <family val="2"/>
    </font>
    <font>
      <sz val="10"/>
      <name val="Arial"/>
      <family val="2"/>
    </font>
    <font>
      <b/>
      <sz val="10"/>
      <name val="Arial"/>
      <family val="2"/>
    </font>
    <font>
      <b/>
      <sz val="9"/>
      <color indexed="81"/>
      <name val="Tahoma"/>
      <family val="2"/>
    </font>
    <font>
      <sz val="9"/>
      <color indexed="81"/>
      <name val="Tahoma"/>
      <family val="2"/>
    </font>
    <font>
      <sz val="10"/>
      <color rgb="FFFF0000"/>
      <name val="Arial"/>
      <family val="2"/>
    </font>
    <font>
      <sz val="10"/>
      <color rgb="FF333333"/>
      <name val="Arial"/>
      <family val="2"/>
    </font>
    <font>
      <sz val="10"/>
      <color rgb="FF00000A"/>
      <name val="Arial"/>
      <family val="2"/>
    </font>
    <font>
      <sz val="10"/>
      <color theme="1"/>
      <name val="Arial"/>
      <family val="2"/>
    </font>
    <font>
      <sz val="10"/>
      <color indexed="8"/>
      <name val="Arial"/>
      <family val="2"/>
    </font>
    <font>
      <sz val="10"/>
      <color rgb="FF000000"/>
      <name val="Arial"/>
      <family val="2"/>
    </font>
    <font>
      <sz val="10"/>
      <color theme="0"/>
      <name val="Arial"/>
      <family val="2"/>
    </font>
    <font>
      <b/>
      <i/>
      <sz val="10"/>
      <name val="Arial"/>
      <family val="2"/>
    </font>
    <font>
      <u/>
      <sz val="11"/>
      <color theme="10"/>
      <name val="Calibri"/>
      <family val="2"/>
      <scheme val="minor"/>
    </font>
    <font>
      <i/>
      <sz val="10"/>
      <name val="Arial"/>
      <family val="2"/>
    </font>
    <font>
      <sz val="10"/>
      <color rgb="FF050505"/>
      <name val="Arial"/>
      <family val="2"/>
    </font>
    <font>
      <sz val="10"/>
      <color rgb="FF222222"/>
      <name val="Arial"/>
      <family val="2"/>
    </font>
    <font>
      <b/>
      <sz val="10"/>
      <color theme="1"/>
      <name val="Arial"/>
      <family val="2"/>
    </font>
    <font>
      <sz val="10"/>
      <name val="Times New Roman"/>
      <family val="1"/>
      <charset val="204"/>
    </font>
    <font>
      <sz val="10"/>
      <color theme="1"/>
      <name val="Calibri"/>
      <family val="2"/>
      <scheme val="minor"/>
    </font>
    <font>
      <sz val="10"/>
      <color rgb="FFFF0000"/>
      <name val="Times New Roman"/>
      <family val="1"/>
      <charset val="204"/>
    </font>
    <font>
      <b/>
      <sz val="11"/>
      <color theme="1"/>
      <name val="Arial"/>
      <family val="2"/>
    </font>
    <font>
      <sz val="11"/>
      <color rgb="FFFF0000"/>
      <name val="Times New Roman"/>
      <family val="1"/>
      <charset val="204"/>
    </font>
    <font>
      <b/>
      <sz val="12"/>
      <name val="Arial"/>
      <family val="2"/>
    </font>
    <font>
      <sz val="11"/>
      <color theme="1"/>
      <name val="Arial"/>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style="thin">
        <color theme="1" tint="0.34998626667073579"/>
      </left>
      <right style="thin">
        <color theme="1" tint="0.34998626667073579"/>
      </right>
      <top/>
      <bottom/>
      <diagonal/>
    </border>
    <border>
      <left/>
      <right/>
      <top/>
      <bottom style="thin">
        <color theme="1" tint="0.34998626667073579"/>
      </bottom>
      <diagonal/>
    </border>
  </borders>
  <cellStyleXfs count="10">
    <xf numFmtId="0" fontId="0" fillId="0" borderId="0"/>
    <xf numFmtId="0" fontId="1" fillId="0" borderId="0"/>
    <xf numFmtId="0" fontId="2" fillId="0" borderId="0"/>
    <xf numFmtId="0" fontId="1" fillId="0" borderId="0"/>
    <xf numFmtId="0" fontId="3" fillId="0" borderId="0"/>
    <xf numFmtId="43" fontId="1" fillId="0" borderId="0" applyFont="0" applyFill="0" applyBorder="0" applyAlignment="0" applyProtection="0"/>
    <xf numFmtId="0" fontId="11" fillId="0" borderId="0"/>
    <xf numFmtId="166" fontId="1" fillId="0" borderId="0" applyFont="0" applyFill="0" applyBorder="0" applyAlignment="0" applyProtection="0"/>
    <xf numFmtId="0" fontId="25" fillId="0" borderId="0" applyNumberFormat="0" applyFill="0" applyBorder="0" applyAlignment="0" applyProtection="0"/>
    <xf numFmtId="9" fontId="1" fillId="0" borderId="0" applyFont="0" applyFill="0" applyBorder="0" applyAlignment="0" applyProtection="0"/>
  </cellStyleXfs>
  <cellXfs count="379">
    <xf numFmtId="0" fontId="0" fillId="0" borderId="0" xfId="0"/>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6" fillId="0" borderId="4" xfId="0" applyFont="1" applyBorder="1" applyAlignment="1">
      <alignment horizontal="justify" vertical="center" wrapText="1"/>
    </xf>
    <xf numFmtId="0" fontId="6" fillId="0" borderId="4" xfId="0" applyFont="1" applyBorder="1" applyAlignment="1">
      <alignment horizontal="center" vertical="center" wrapText="1"/>
    </xf>
    <xf numFmtId="164" fontId="6" fillId="0" borderId="4" xfId="0" applyNumberFormat="1" applyFont="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justify" vertical="center" wrapText="1"/>
    </xf>
    <xf numFmtId="164" fontId="7" fillId="0" borderId="4" xfId="0" applyNumberFormat="1" applyFont="1" applyBorder="1" applyAlignment="1">
      <alignment horizontal="center" vertical="center" wrapText="1"/>
    </xf>
    <xf numFmtId="0" fontId="5" fillId="0" borderId="4" xfId="0" applyFont="1" applyFill="1" applyBorder="1" applyAlignment="1">
      <alignment vertical="center"/>
    </xf>
    <xf numFmtId="0" fontId="5" fillId="0" borderId="4" xfId="0" applyFont="1" applyFill="1" applyBorder="1" applyAlignment="1">
      <alignment vertical="center" wrapText="1"/>
    </xf>
    <xf numFmtId="164" fontId="5" fillId="0" borderId="4" xfId="0" applyNumberFormat="1" applyFont="1" applyFill="1" applyBorder="1" applyAlignment="1">
      <alignment horizontal="center" vertical="center" wrapText="1"/>
    </xf>
    <xf numFmtId="0" fontId="5" fillId="0" borderId="0" xfId="0" applyFont="1" applyFill="1" applyAlignment="1">
      <alignment horizontal="center" vertical="center"/>
    </xf>
    <xf numFmtId="2" fontId="5" fillId="0" borderId="4" xfId="0" applyNumberFormat="1" applyFont="1" applyFill="1" applyBorder="1" applyAlignment="1">
      <alignment horizontal="justify" vertical="center" wrapText="1"/>
    </xf>
    <xf numFmtId="0" fontId="5" fillId="0" borderId="4" xfId="0" applyFont="1" applyFill="1" applyBorder="1" applyAlignment="1">
      <alignment horizontal="center" vertical="center"/>
    </xf>
    <xf numFmtId="2" fontId="5"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2" fontId="5" fillId="0" borderId="5" xfId="0" applyNumberFormat="1" applyFont="1" applyFill="1" applyBorder="1" applyAlignment="1">
      <alignment horizontal="justify" vertical="center" wrapText="1"/>
    </xf>
    <xf numFmtId="0" fontId="5" fillId="0" borderId="3"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164" fontId="10" fillId="0" borderId="4" xfId="0" applyNumberFormat="1" applyFont="1" applyFill="1" applyBorder="1" applyAlignment="1">
      <alignment horizontal="center" vertical="center" wrapText="1"/>
    </xf>
    <xf numFmtId="0" fontId="8" fillId="0" borderId="7" xfId="0" applyFont="1" applyFill="1" applyBorder="1" applyAlignment="1">
      <alignment vertical="center" wrapText="1"/>
    </xf>
    <xf numFmtId="0" fontId="6" fillId="0" borderId="9" xfId="0" applyFont="1" applyBorder="1" applyAlignment="1">
      <alignment horizontal="center" vertical="center" wrapText="1"/>
    </xf>
    <xf numFmtId="0" fontId="0" fillId="0" borderId="4" xfId="0" applyBorder="1"/>
    <xf numFmtId="164" fontId="4" fillId="0" borderId="4" xfId="0" applyNumberFormat="1" applyFont="1" applyFill="1" applyBorder="1" applyAlignment="1">
      <alignment horizontal="center" vertical="center" wrapText="1"/>
    </xf>
    <xf numFmtId="0" fontId="7" fillId="0" borderId="7" xfId="0" applyFont="1" applyBorder="1" applyAlignment="1">
      <alignment horizontal="left" vertical="top" wrapText="1"/>
    </xf>
    <xf numFmtId="0" fontId="5" fillId="0" borderId="10" xfId="0" applyFont="1" applyFill="1" applyBorder="1" applyAlignment="1">
      <alignment horizontal="center" vertical="center" wrapText="1"/>
    </xf>
    <xf numFmtId="0" fontId="8" fillId="0" borderId="4" xfId="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4" xfId="0" applyFont="1" applyFill="1" applyBorder="1" applyAlignment="1">
      <alignment horizontal="center" wrapText="1"/>
    </xf>
    <xf numFmtId="0" fontId="9" fillId="0" borderId="4" xfId="0" applyFont="1" applyFill="1" applyBorder="1" applyAlignment="1">
      <alignment vertical="center"/>
    </xf>
    <xf numFmtId="0" fontId="9" fillId="0" borderId="0" xfId="0" applyFont="1" applyFill="1" applyAlignment="1">
      <alignment horizontal="center" vertical="center"/>
    </xf>
    <xf numFmtId="0" fontId="9" fillId="0" borderId="0" xfId="0" applyFont="1" applyFill="1" applyAlignment="1">
      <alignment vertical="center"/>
    </xf>
    <xf numFmtId="0" fontId="9" fillId="0" borderId="0" xfId="0" applyFont="1" applyFill="1" applyBorder="1" applyAlignment="1">
      <alignment vertical="center"/>
    </xf>
    <xf numFmtId="2" fontId="9" fillId="0" borderId="0" xfId="0" applyNumberFormat="1" applyFont="1" applyFill="1" applyAlignment="1">
      <alignment horizontal="justify" vertical="center" wrapText="1"/>
    </xf>
    <xf numFmtId="0" fontId="9" fillId="0" borderId="0" xfId="0" applyFont="1" applyFill="1" applyAlignment="1">
      <alignment horizontal="center" vertical="center" wrapText="1"/>
    </xf>
    <xf numFmtId="164" fontId="9" fillId="0" borderId="0" xfId="0" applyNumberFormat="1" applyFont="1" applyFill="1" applyAlignment="1">
      <alignment horizontal="center" vertical="center" wrapText="1"/>
    </xf>
    <xf numFmtId="0" fontId="12" fillId="0" borderId="0" xfId="0" applyFont="1" applyFill="1" applyBorder="1" applyAlignment="1">
      <alignment vertical="center" wrapText="1"/>
    </xf>
    <xf numFmtId="0" fontId="12" fillId="0" borderId="6" xfId="0" applyFont="1" applyFill="1" applyBorder="1" applyAlignment="1">
      <alignment vertical="center" wrapText="1"/>
    </xf>
    <xf numFmtId="0" fontId="0" fillId="0" borderId="0" xfId="0"/>
    <xf numFmtId="0" fontId="0" fillId="0" borderId="0" xfId="0"/>
    <xf numFmtId="0" fontId="9" fillId="0" borderId="7" xfId="0" applyFont="1" applyFill="1" applyBorder="1" applyAlignment="1">
      <alignment vertical="center"/>
    </xf>
    <xf numFmtId="0" fontId="13" fillId="0" borderId="0" xfId="0" applyFont="1" applyFill="1" applyBorder="1" applyAlignment="1">
      <alignment vertical="center" wrapText="1"/>
    </xf>
    <xf numFmtId="1" fontId="9" fillId="0" borderId="0" xfId="0" applyNumberFormat="1" applyFont="1" applyFill="1" applyAlignment="1">
      <alignment horizontal="center" vertical="center"/>
    </xf>
    <xf numFmtId="164" fontId="13" fillId="0" borderId="0" xfId="0" applyNumberFormat="1" applyFont="1" applyFill="1" applyBorder="1" applyAlignment="1">
      <alignment horizontal="center" vertical="center" wrapText="1"/>
    </xf>
    <xf numFmtId="0" fontId="30" fillId="0" borderId="0" xfId="0" applyFont="1" applyFill="1" applyAlignment="1">
      <alignment vertical="center"/>
    </xf>
    <xf numFmtId="0" fontId="30" fillId="0" borderId="0" xfId="0" applyFont="1" applyFill="1" applyBorder="1" applyAlignment="1">
      <alignment vertical="center"/>
    </xf>
    <xf numFmtId="0" fontId="30" fillId="4" borderId="0" xfId="0" applyFont="1" applyFill="1" applyAlignment="1">
      <alignment horizontal="center" vertical="center" wrapText="1"/>
    </xf>
    <xf numFmtId="0" fontId="30" fillId="0" borderId="0" xfId="0" applyFont="1" applyFill="1" applyAlignment="1">
      <alignment vertical="center" wrapText="1"/>
    </xf>
    <xf numFmtId="0" fontId="30" fillId="3" borderId="0" xfId="0" applyFont="1" applyFill="1" applyAlignment="1">
      <alignment vertical="center" wrapText="1"/>
    </xf>
    <xf numFmtId="0" fontId="13" fillId="0" borderId="0" xfId="0" applyFont="1" applyFill="1" applyAlignment="1">
      <alignment vertical="center" wrapText="1"/>
    </xf>
    <xf numFmtId="0" fontId="30" fillId="3" borderId="0" xfId="0" applyFont="1" applyFill="1" applyAlignment="1">
      <alignment horizontal="center" vertical="center" wrapText="1"/>
    </xf>
    <xf numFmtId="0" fontId="30" fillId="0" borderId="0" xfId="0" applyFont="1" applyFill="1" applyBorder="1" applyAlignment="1">
      <alignment horizontal="center" vertical="center" wrapText="1"/>
    </xf>
    <xf numFmtId="0" fontId="30" fillId="0" borderId="0" xfId="0" applyFont="1" applyFill="1" applyBorder="1" applyAlignment="1">
      <alignment horizontal="center" vertical="center"/>
    </xf>
    <xf numFmtId="0" fontId="30" fillId="0" borderId="0" xfId="0" applyFont="1" applyFill="1" applyAlignment="1">
      <alignment horizontal="center" vertical="center" wrapText="1"/>
    </xf>
    <xf numFmtId="0" fontId="31" fillId="0" borderId="0" xfId="0" applyFont="1" applyFill="1" applyBorder="1" applyAlignment="1">
      <alignment vertical="center" wrapText="1"/>
    </xf>
    <xf numFmtId="0" fontId="31" fillId="0" borderId="0" xfId="0" applyFont="1" applyFill="1" applyBorder="1" applyAlignment="1">
      <alignment wrapText="1"/>
    </xf>
    <xf numFmtId="0" fontId="30" fillId="0" borderId="0" xfId="0" applyFont="1" applyFill="1" applyAlignment="1">
      <alignment horizontal="center" vertical="center"/>
    </xf>
    <xf numFmtId="0" fontId="30" fillId="0" borderId="0" xfId="0" applyFont="1" applyFill="1" applyAlignment="1">
      <alignment horizontal="left" vertical="center"/>
    </xf>
    <xf numFmtId="0" fontId="30" fillId="0" borderId="0" xfId="0" applyFont="1" applyFill="1" applyBorder="1" applyAlignment="1">
      <alignment horizontal="left" vertical="center"/>
    </xf>
    <xf numFmtId="0" fontId="30" fillId="3" borderId="0" xfId="0" applyFont="1" applyFill="1" applyAlignment="1">
      <alignment vertical="center"/>
    </xf>
    <xf numFmtId="0" fontId="32" fillId="3" borderId="0" xfId="0" applyFont="1" applyFill="1" applyAlignment="1">
      <alignment horizontal="center" vertical="center" wrapText="1"/>
    </xf>
    <xf numFmtId="0" fontId="30" fillId="2" borderId="0" xfId="0" applyFont="1" applyFill="1" applyAlignment="1">
      <alignment vertical="center" wrapText="1"/>
    </xf>
    <xf numFmtId="0" fontId="30" fillId="3" borderId="0" xfId="0" applyFont="1" applyFill="1" applyAlignment="1">
      <alignment horizontal="left" vertical="center" wrapText="1"/>
    </xf>
    <xf numFmtId="0" fontId="32" fillId="3" borderId="0" xfId="0" applyFont="1" applyFill="1" applyAlignment="1">
      <alignment horizontal="left" vertical="center" wrapText="1"/>
    </xf>
    <xf numFmtId="0" fontId="30" fillId="5" borderId="0" xfId="0" applyFont="1" applyFill="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horizontal="center" vertical="center"/>
    </xf>
    <xf numFmtId="0" fontId="30" fillId="2" borderId="0" xfId="0" applyFont="1" applyFill="1" applyAlignment="1">
      <alignment vertical="center"/>
    </xf>
    <xf numFmtId="0" fontId="30" fillId="3" borderId="7" xfId="0" applyFont="1" applyFill="1" applyBorder="1" applyAlignment="1">
      <alignment vertical="center" wrapText="1"/>
    </xf>
    <xf numFmtId="0" fontId="14" fillId="0" borderId="11" xfId="0" applyFont="1" applyFill="1" applyBorder="1" applyAlignment="1">
      <alignment horizontal="center" vertical="center" wrapText="1"/>
    </xf>
    <xf numFmtId="1" fontId="14" fillId="0" borderId="11"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1" xfId="1" applyFont="1" applyFill="1" applyBorder="1" applyAlignment="1">
      <alignment horizontal="center" vertical="center" wrapText="1"/>
    </xf>
    <xf numFmtId="0" fontId="13" fillId="0" borderId="11" xfId="2" applyFont="1" applyFill="1" applyBorder="1" applyAlignment="1">
      <alignment horizontal="center" vertical="center" wrapText="1"/>
    </xf>
    <xf numFmtId="164" fontId="13" fillId="0" borderId="11" xfId="0" applyNumberFormat="1" applyFont="1" applyFill="1" applyBorder="1" applyAlignment="1">
      <alignment horizontal="center" vertical="center" wrapText="1"/>
    </xf>
    <xf numFmtId="0" fontId="13" fillId="0" borderId="11" xfId="0" applyFont="1" applyFill="1" applyBorder="1" applyAlignment="1">
      <alignment horizontal="justify" vertical="center" wrapText="1"/>
    </xf>
    <xf numFmtId="1" fontId="13" fillId="0" borderId="11" xfId="9" applyNumberFormat="1" applyFont="1" applyFill="1" applyBorder="1" applyAlignment="1">
      <alignment horizontal="center" vertical="center" wrapText="1"/>
    </xf>
    <xf numFmtId="0" fontId="13" fillId="0" borderId="11" xfId="0" applyFont="1" applyFill="1" applyBorder="1" applyAlignment="1">
      <alignment horizontal="center" vertical="center"/>
    </xf>
    <xf numFmtId="164" fontId="13" fillId="0" borderId="11" xfId="0" applyNumberFormat="1" applyFont="1" applyFill="1" applyBorder="1" applyAlignment="1">
      <alignment horizontal="center" vertical="center"/>
    </xf>
    <xf numFmtId="0" fontId="13" fillId="2" borderId="11" xfId="0" applyFont="1" applyFill="1" applyBorder="1" applyAlignment="1">
      <alignment horizontal="center" vertical="center" wrapText="1"/>
    </xf>
    <xf numFmtId="169" fontId="13" fillId="0" borderId="11" xfId="0" applyNumberFormat="1" applyFont="1" applyFill="1" applyBorder="1" applyAlignment="1">
      <alignment vertical="center" wrapText="1"/>
    </xf>
    <xf numFmtId="1" fontId="13" fillId="0" borderId="11" xfId="0" applyNumberFormat="1" applyFont="1" applyFill="1" applyBorder="1" applyAlignment="1">
      <alignment horizontal="center" vertical="center"/>
    </xf>
    <xf numFmtId="167" fontId="13" fillId="0" borderId="11" xfId="5" applyNumberFormat="1" applyFont="1" applyFill="1" applyBorder="1" applyAlignment="1">
      <alignment vertical="center" wrapText="1"/>
    </xf>
    <xf numFmtId="1" fontId="13" fillId="2" borderId="11" xfId="0" applyNumberFormat="1" applyFont="1" applyFill="1" applyBorder="1" applyAlignment="1">
      <alignment horizontal="center" vertical="center"/>
    </xf>
    <xf numFmtId="0" fontId="13" fillId="2" borderId="11" xfId="1" applyFont="1" applyFill="1" applyBorder="1" applyAlignment="1">
      <alignment horizontal="center" vertical="center" wrapText="1"/>
    </xf>
    <xf numFmtId="0" fontId="13" fillId="2" borderId="11" xfId="2" applyFont="1" applyFill="1" applyBorder="1" applyAlignment="1">
      <alignment horizontal="center" vertical="center" wrapText="1"/>
    </xf>
    <xf numFmtId="164" fontId="13" fillId="2" borderId="11" xfId="0" applyNumberFormat="1" applyFont="1" applyFill="1" applyBorder="1" applyAlignment="1">
      <alignment horizontal="center" vertical="center" wrapText="1"/>
    </xf>
    <xf numFmtId="164" fontId="13" fillId="0" borderId="11" xfId="2" applyNumberFormat="1" applyFont="1" applyFill="1" applyBorder="1" applyAlignment="1">
      <alignment horizontal="center" vertical="center" wrapText="1"/>
    </xf>
    <xf numFmtId="9" fontId="13" fillId="0" borderId="11" xfId="0" applyNumberFormat="1" applyFont="1" applyFill="1" applyBorder="1" applyAlignment="1">
      <alignment horizontal="center" vertical="center" wrapText="1"/>
    </xf>
    <xf numFmtId="164" fontId="13" fillId="0" borderId="11" xfId="0" applyNumberFormat="1" applyFont="1" applyFill="1" applyBorder="1" applyAlignment="1">
      <alignment horizontal="justify" vertical="center" wrapText="1"/>
    </xf>
    <xf numFmtId="0" fontId="13" fillId="0" borderId="11" xfId="1" applyFont="1" applyFill="1" applyBorder="1" applyAlignment="1">
      <alignment horizontal="justify" vertical="center" wrapText="1"/>
    </xf>
    <xf numFmtId="164" fontId="13" fillId="0" borderId="11" xfId="1" applyNumberFormat="1" applyFont="1" applyFill="1" applyBorder="1" applyAlignment="1">
      <alignment horizontal="center" vertical="center" wrapText="1"/>
    </xf>
    <xf numFmtId="164" fontId="13" fillId="0" borderId="11" xfId="1" applyNumberFormat="1" applyFont="1" applyFill="1" applyBorder="1" applyAlignment="1">
      <alignment horizontal="justify" vertical="center" wrapText="1"/>
    </xf>
    <xf numFmtId="0" fontId="27" fillId="0" borderId="11" xfId="0" applyFont="1" applyBorder="1" applyAlignment="1">
      <alignment horizontal="justify" vertical="center" wrapText="1"/>
    </xf>
    <xf numFmtId="164" fontId="13" fillId="2" borderId="11" xfId="1" applyNumberFormat="1" applyFont="1" applyFill="1" applyBorder="1" applyAlignment="1">
      <alignment horizontal="center" vertical="center" wrapText="1"/>
    </xf>
    <xf numFmtId="9" fontId="13" fillId="2" borderId="11" xfId="1" applyNumberFormat="1" applyFont="1" applyFill="1" applyBorder="1" applyAlignment="1">
      <alignment horizontal="center" vertical="center" wrapText="1"/>
    </xf>
    <xf numFmtId="164" fontId="13" fillId="2" borderId="11" xfId="1" applyNumberFormat="1" applyFont="1" applyFill="1" applyBorder="1" applyAlignment="1">
      <alignment horizontal="justify" vertical="center" wrapText="1"/>
    </xf>
    <xf numFmtId="1" fontId="13" fillId="0" borderId="11" xfId="1" applyNumberFormat="1" applyFont="1" applyFill="1" applyBorder="1" applyAlignment="1">
      <alignment horizontal="center" vertical="center" wrapText="1"/>
    </xf>
    <xf numFmtId="0" fontId="20" fillId="0" borderId="11" xfId="0" applyFont="1" applyBorder="1" applyAlignment="1">
      <alignment horizontal="center" vertical="center" wrapText="1"/>
    </xf>
    <xf numFmtId="0" fontId="13" fillId="0" borderId="11" xfId="0" applyFont="1" applyBorder="1" applyAlignment="1">
      <alignment horizontal="justify" vertical="center" wrapText="1"/>
    </xf>
    <xf numFmtId="164" fontId="20" fillId="0" borderId="11" xfId="0" applyNumberFormat="1" applyFont="1" applyBorder="1" applyAlignment="1">
      <alignment horizontal="center" vertical="center" wrapText="1"/>
    </xf>
    <xf numFmtId="0" fontId="20" fillId="0" borderId="11" xfId="0" applyFont="1" applyBorder="1" applyAlignment="1">
      <alignment horizontal="justify" vertical="center" wrapText="1"/>
    </xf>
    <xf numFmtId="0" fontId="20" fillId="2" borderId="11" xfId="0" applyFont="1" applyFill="1" applyBorder="1" applyAlignment="1">
      <alignment horizontal="justify" vertical="top" wrapText="1"/>
    </xf>
    <xf numFmtId="164" fontId="13" fillId="0" borderId="11" xfId="0" applyNumberFormat="1" applyFont="1" applyBorder="1" applyAlignment="1">
      <alignment horizontal="center" vertical="center" wrapText="1"/>
    </xf>
    <xf numFmtId="0" fontId="13" fillId="0" borderId="11" xfId="0" applyFont="1" applyBorder="1" applyAlignment="1">
      <alignment horizontal="center" vertical="center" wrapText="1"/>
    </xf>
    <xf numFmtId="164" fontId="13" fillId="0" borderId="11" xfId="0" applyNumberFormat="1" applyFont="1" applyBorder="1" applyAlignment="1">
      <alignment horizontal="justify" vertical="center" wrapText="1"/>
    </xf>
    <xf numFmtId="0" fontId="13" fillId="2" borderId="11" xfId="0" applyFont="1" applyFill="1" applyBorder="1" applyAlignment="1">
      <alignment horizontal="justify" vertical="center" wrapText="1"/>
    </xf>
    <xf numFmtId="0" fontId="20" fillId="2" borderId="11" xfId="0" applyFont="1" applyFill="1" applyBorder="1" applyAlignment="1">
      <alignment horizontal="justify" vertical="center" wrapText="1"/>
    </xf>
    <xf numFmtId="0" fontId="20" fillId="2" borderId="11" xfId="0" applyFont="1" applyFill="1" applyBorder="1" applyAlignment="1">
      <alignment horizontal="center" vertical="center" wrapText="1"/>
    </xf>
    <xf numFmtId="49" fontId="13" fillId="0" borderId="11" xfId="0" applyNumberFormat="1" applyFont="1" applyFill="1" applyBorder="1" applyAlignment="1">
      <alignment horizontal="center" vertical="center" wrapText="1"/>
    </xf>
    <xf numFmtId="164" fontId="23" fillId="2" borderId="11" xfId="0" applyNumberFormat="1" applyFont="1" applyFill="1" applyBorder="1" applyAlignment="1">
      <alignment horizontal="center" vertical="center" wrapText="1"/>
    </xf>
    <xf numFmtId="1" fontId="13" fillId="0" borderId="11" xfId="0" applyNumberFormat="1" applyFont="1" applyFill="1" applyBorder="1" applyAlignment="1">
      <alignment horizontal="center" vertical="center" wrapText="1"/>
    </xf>
    <xf numFmtId="0" fontId="13" fillId="0" borderId="11" xfId="0" applyFont="1" applyFill="1" applyBorder="1" applyAlignment="1">
      <alignment horizontal="center" wrapText="1"/>
    </xf>
    <xf numFmtId="9" fontId="13" fillId="0" borderId="11" xfId="1" applyNumberFormat="1" applyFont="1" applyFill="1" applyBorder="1" applyAlignment="1">
      <alignment horizontal="center" vertical="center" wrapText="1"/>
    </xf>
    <xf numFmtId="0" fontId="20" fillId="0" borderId="11" xfId="0" applyFont="1" applyBorder="1" applyAlignment="1">
      <alignment horizontal="justify" vertical="center"/>
    </xf>
    <xf numFmtId="0" fontId="17" fillId="0" borderId="11" xfId="0" applyFont="1" applyFill="1" applyBorder="1" applyAlignment="1">
      <alignment horizontal="justify" vertical="center" wrapText="1"/>
    </xf>
    <xf numFmtId="49" fontId="13" fillId="0" borderId="11" xfId="1" applyNumberFormat="1" applyFont="1" applyFill="1" applyBorder="1" applyAlignment="1">
      <alignment horizontal="center" vertical="center" wrapText="1"/>
    </xf>
    <xf numFmtId="9" fontId="13" fillId="0" borderId="11" xfId="0" applyNumberFormat="1" applyFont="1" applyFill="1" applyBorder="1" applyAlignment="1">
      <alignment horizontal="center" vertical="center"/>
    </xf>
    <xf numFmtId="0" fontId="13" fillId="0" borderId="11" xfId="0" applyFont="1" applyFill="1" applyBorder="1" applyAlignment="1">
      <alignment horizontal="justify" vertical="top" wrapText="1"/>
    </xf>
    <xf numFmtId="0" fontId="13" fillId="0" borderId="11" xfId="0" applyFont="1" applyFill="1" applyBorder="1" applyAlignment="1">
      <alignment vertical="center" wrapText="1"/>
    </xf>
    <xf numFmtId="49" fontId="13" fillId="0" borderId="11" xfId="2" applyNumberFormat="1" applyFont="1" applyFill="1" applyBorder="1" applyAlignment="1">
      <alignment horizontal="center" vertical="center" wrapText="1"/>
    </xf>
    <xf numFmtId="164" fontId="13" fillId="2" borderId="11" xfId="0" applyNumberFormat="1" applyFont="1" applyFill="1" applyBorder="1" applyAlignment="1">
      <alignment horizontal="center" vertical="center"/>
    </xf>
    <xf numFmtId="0" fontId="13" fillId="0" borderId="11" xfId="0" applyFont="1" applyFill="1" applyBorder="1" applyAlignment="1">
      <alignment horizontal="justify" vertical="center"/>
    </xf>
    <xf numFmtId="0" fontId="20" fillId="0" borderId="11" xfId="0" applyFont="1" applyFill="1" applyBorder="1" applyAlignment="1">
      <alignment horizontal="justify" vertical="center" wrapText="1"/>
    </xf>
    <xf numFmtId="164" fontId="13" fillId="4" borderId="11" xfId="1" applyNumberFormat="1" applyFont="1" applyFill="1" applyBorder="1" applyAlignment="1">
      <alignment horizontal="center" vertical="center" wrapText="1"/>
    </xf>
    <xf numFmtId="1" fontId="14" fillId="0" borderId="11" xfId="9" applyNumberFormat="1" applyFont="1" applyFill="1" applyBorder="1" applyAlignment="1">
      <alignment horizontal="center" vertical="center" wrapText="1"/>
    </xf>
    <xf numFmtId="165" fontId="20" fillId="0" borderId="11" xfId="5" applyNumberFormat="1" applyFont="1" applyBorder="1" applyAlignment="1">
      <alignment horizontal="center" vertical="center"/>
    </xf>
    <xf numFmtId="165" fontId="20" fillId="2" borderId="11" xfId="0" applyNumberFormat="1" applyFont="1" applyFill="1" applyBorder="1" applyAlignment="1">
      <alignment horizontal="center" vertical="center"/>
    </xf>
    <xf numFmtId="165" fontId="20" fillId="0" borderId="11" xfId="0" applyNumberFormat="1" applyFont="1" applyBorder="1" applyAlignment="1">
      <alignment horizontal="center" vertical="center" wrapText="1"/>
    </xf>
    <xf numFmtId="165" fontId="20" fillId="0" borderId="11" xfId="0" applyNumberFormat="1" applyFont="1" applyBorder="1" applyAlignment="1">
      <alignment horizontal="right" vertical="center"/>
    </xf>
    <xf numFmtId="0" fontId="20" fillId="2" borderId="11" xfId="0" applyNumberFormat="1" applyFont="1" applyFill="1" applyBorder="1" applyAlignment="1">
      <alignment horizontal="justify" vertical="center" wrapText="1"/>
    </xf>
    <xf numFmtId="165" fontId="20" fillId="0" borderId="11" xfId="5" applyNumberFormat="1" applyFont="1" applyBorder="1" applyAlignment="1">
      <alignment horizontal="center" vertical="center" wrapText="1"/>
    </xf>
    <xf numFmtId="164" fontId="20" fillId="2" borderId="11" xfId="0" applyNumberFormat="1" applyFont="1" applyFill="1" applyBorder="1" applyAlignment="1">
      <alignment horizontal="justify" vertical="center" wrapText="1"/>
    </xf>
    <xf numFmtId="165" fontId="20" fillId="2" borderId="11" xfId="5" applyNumberFormat="1" applyFont="1" applyFill="1" applyBorder="1" applyAlignment="1">
      <alignment horizontal="center" vertical="center"/>
    </xf>
    <xf numFmtId="165" fontId="20" fillId="0" borderId="11" xfId="5" applyNumberFormat="1" applyFont="1" applyBorder="1" applyAlignment="1">
      <alignment vertical="center" wrapText="1"/>
    </xf>
    <xf numFmtId="0" fontId="13" fillId="2" borderId="11" xfId="5" applyNumberFormat="1" applyFont="1" applyFill="1" applyBorder="1" applyAlignment="1">
      <alignment horizontal="justify" vertical="center" wrapText="1"/>
    </xf>
    <xf numFmtId="164" fontId="17" fillId="0" borderId="11" xfId="0" applyNumberFormat="1" applyFont="1" applyFill="1" applyBorder="1" applyAlignment="1">
      <alignment horizontal="center" vertical="center" wrapText="1"/>
    </xf>
    <xf numFmtId="164" fontId="13" fillId="2" borderId="11" xfId="0" applyNumberFormat="1" applyFont="1" applyFill="1" applyBorder="1" applyAlignment="1">
      <alignment horizontal="justify" vertical="center" wrapText="1"/>
    </xf>
    <xf numFmtId="0" fontId="17" fillId="0" borderId="11" xfId="0" applyFont="1" applyBorder="1" applyAlignment="1">
      <alignment horizontal="center" vertical="center" wrapText="1"/>
    </xf>
    <xf numFmtId="164" fontId="17" fillId="0" borderId="11" xfId="0" applyNumberFormat="1" applyFont="1" applyBorder="1" applyAlignment="1">
      <alignment horizontal="center" vertical="center" wrapText="1"/>
    </xf>
    <xf numFmtId="164" fontId="20" fillId="0" borderId="11" xfId="0" applyNumberFormat="1" applyFont="1" applyBorder="1" applyAlignment="1">
      <alignment horizontal="justify" vertical="center" wrapText="1"/>
    </xf>
    <xf numFmtId="0" fontId="13" fillId="0" borderId="11" xfId="6" applyFont="1" applyFill="1" applyBorder="1" applyAlignment="1">
      <alignment horizontal="center" vertical="center"/>
    </xf>
    <xf numFmtId="0" fontId="13" fillId="0" borderId="11" xfId="6" applyFont="1" applyFill="1" applyBorder="1" applyAlignment="1">
      <alignment horizontal="center" vertical="center" wrapText="1"/>
    </xf>
    <xf numFmtId="165" fontId="13" fillId="0" borderId="11" xfId="5" applyNumberFormat="1" applyFont="1" applyBorder="1" applyAlignment="1">
      <alignment horizontal="center" vertical="center"/>
    </xf>
    <xf numFmtId="165" fontId="13" fillId="0" borderId="11" xfId="0" applyNumberFormat="1" applyFont="1" applyBorder="1" applyAlignment="1">
      <alignment horizontal="center" vertical="center" wrapText="1"/>
    </xf>
    <xf numFmtId="165" fontId="13" fillId="0" borderId="11" xfId="5" applyNumberFormat="1" applyFont="1" applyBorder="1" applyAlignment="1">
      <alignment horizontal="center" vertical="center" wrapText="1"/>
    </xf>
    <xf numFmtId="49" fontId="13" fillId="2" borderId="11" xfId="1" applyNumberFormat="1" applyFont="1" applyFill="1" applyBorder="1" applyAlignment="1">
      <alignment horizontal="center" vertical="center" wrapText="1"/>
    </xf>
    <xf numFmtId="0" fontId="13" fillId="0" borderId="11" xfId="0" applyFont="1" applyBorder="1" applyAlignment="1">
      <alignment vertical="center" wrapText="1"/>
    </xf>
    <xf numFmtId="168" fontId="13" fillId="0" borderId="11" xfId="0" applyNumberFormat="1" applyFont="1" applyBorder="1" applyAlignment="1">
      <alignment horizontal="center" vertical="center"/>
    </xf>
    <xf numFmtId="0" fontId="13" fillId="0" borderId="11" xfId="1" applyNumberFormat="1" applyFont="1" applyFill="1" applyBorder="1" applyAlignment="1">
      <alignment horizontal="center" vertical="center" wrapText="1"/>
    </xf>
    <xf numFmtId="0" fontId="13" fillId="2" borderId="11" xfId="1" applyFont="1" applyFill="1" applyBorder="1" applyAlignment="1">
      <alignment horizontal="justify" vertical="center" wrapText="1"/>
    </xf>
    <xf numFmtId="168" fontId="13" fillId="0" borderId="11" xfId="1" applyNumberFormat="1" applyFont="1" applyFill="1" applyBorder="1" applyAlignment="1">
      <alignment horizontal="center" vertical="center" wrapText="1"/>
    </xf>
    <xf numFmtId="0" fontId="20" fillId="2" borderId="11" xfId="0" applyFont="1" applyFill="1" applyBorder="1" applyAlignment="1">
      <alignment horizontal="justify" vertical="center"/>
    </xf>
    <xf numFmtId="0" fontId="13" fillId="0" borderId="11" xfId="0" applyNumberFormat="1" applyFont="1" applyFill="1" applyBorder="1" applyAlignment="1">
      <alignment horizontal="center" vertical="center" wrapText="1"/>
    </xf>
    <xf numFmtId="164" fontId="13" fillId="2" borderId="11" xfId="0" applyNumberFormat="1" applyFont="1" applyFill="1" applyBorder="1" applyAlignment="1">
      <alignment horizontal="justify" vertical="top" wrapText="1"/>
    </xf>
    <xf numFmtId="1" fontId="13" fillId="2" borderId="11" xfId="0" applyNumberFormat="1" applyFont="1" applyFill="1" applyBorder="1" applyAlignment="1">
      <alignment horizontal="center" vertical="center" wrapText="1"/>
    </xf>
    <xf numFmtId="164" fontId="13" fillId="0" borderId="11" xfId="0" applyNumberFormat="1" applyFont="1" applyFill="1" applyBorder="1" applyAlignment="1">
      <alignment horizontal="justify" vertical="top" wrapText="1"/>
    </xf>
    <xf numFmtId="0" fontId="20" fillId="0" borderId="11" xfId="0" applyFont="1" applyFill="1" applyBorder="1" applyAlignment="1">
      <alignment horizontal="center" vertical="center" wrapText="1"/>
    </xf>
    <xf numFmtId="0" fontId="13" fillId="0" borderId="11" xfId="0" applyFont="1" applyFill="1" applyBorder="1"/>
    <xf numFmtId="0" fontId="13" fillId="2" borderId="11" xfId="0" applyFont="1" applyFill="1" applyBorder="1" applyAlignment="1">
      <alignment horizontal="center" vertical="center"/>
    </xf>
    <xf numFmtId="2" fontId="13" fillId="2" borderId="11" xfId="0" applyNumberFormat="1" applyFont="1" applyFill="1" applyBorder="1" applyAlignment="1">
      <alignment horizontal="center" vertical="center" wrapText="1"/>
    </xf>
    <xf numFmtId="1" fontId="20" fillId="0" borderId="11" xfId="9"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0" fontId="13" fillId="2" borderId="11" xfId="0" applyFont="1" applyFill="1" applyBorder="1" applyAlignment="1">
      <alignment horizontal="justify" vertical="top"/>
    </xf>
    <xf numFmtId="0" fontId="13" fillId="2" borderId="11" xfId="0" applyFont="1" applyFill="1" applyBorder="1" applyAlignment="1">
      <alignment horizontal="justify" vertical="center"/>
    </xf>
    <xf numFmtId="0" fontId="13" fillId="0" borderId="11" xfId="0" applyFont="1" applyBorder="1" applyAlignment="1">
      <alignment horizontal="center" vertical="center"/>
    </xf>
    <xf numFmtId="164" fontId="13" fillId="0" borderId="11" xfId="0" applyNumberFormat="1" applyFont="1" applyBorder="1" applyAlignment="1">
      <alignment horizontal="center" vertical="center"/>
    </xf>
    <xf numFmtId="1" fontId="20" fillId="0" borderId="11" xfId="0" applyNumberFormat="1" applyFont="1" applyFill="1" applyBorder="1" applyAlignment="1">
      <alignment horizontal="center" vertical="center"/>
    </xf>
    <xf numFmtId="2" fontId="13" fillId="0" borderId="11" xfId="2" applyNumberFormat="1" applyFont="1" applyFill="1" applyBorder="1" applyAlignment="1">
      <alignment horizontal="center" vertical="center" wrapText="1"/>
    </xf>
    <xf numFmtId="1" fontId="20" fillId="2" borderId="11" xfId="0" applyNumberFormat="1" applyFont="1" applyFill="1" applyBorder="1" applyAlignment="1">
      <alignment horizontal="center" vertical="center"/>
    </xf>
    <xf numFmtId="2" fontId="13" fillId="0" borderId="11" xfId="1" applyNumberFormat="1" applyFont="1" applyFill="1" applyBorder="1" applyAlignment="1">
      <alignment horizontal="center" vertical="center" wrapText="1"/>
    </xf>
    <xf numFmtId="0" fontId="13" fillId="0" borderId="11" xfId="1" applyFont="1" applyBorder="1" applyAlignment="1">
      <alignment horizontal="center" vertical="center" wrapText="1"/>
    </xf>
    <xf numFmtId="0" fontId="21" fillId="0" borderId="11" xfId="0" applyFont="1" applyFill="1" applyBorder="1" applyAlignment="1">
      <alignment horizontal="center" vertical="center" wrapText="1"/>
    </xf>
    <xf numFmtId="0" fontId="22" fillId="0" borderId="11" xfId="0" applyFont="1" applyBorder="1" applyAlignment="1">
      <alignment horizontal="center" vertical="center" wrapText="1"/>
    </xf>
    <xf numFmtId="2" fontId="13" fillId="0" borderId="11" xfId="0" applyNumberFormat="1" applyFont="1" applyFill="1" applyBorder="1" applyAlignment="1">
      <alignment horizontal="center" vertical="center" wrapText="1"/>
    </xf>
    <xf numFmtId="0" fontId="13" fillId="0" borderId="11" xfId="0" applyFont="1" applyBorder="1" applyAlignment="1">
      <alignment horizontal="justify" vertical="center"/>
    </xf>
    <xf numFmtId="164" fontId="14" fillId="0" borderId="11" xfId="0" applyNumberFormat="1" applyFont="1" applyFill="1" applyBorder="1" applyAlignment="1">
      <alignment horizontal="center" vertical="center" wrapText="1"/>
    </xf>
    <xf numFmtId="0" fontId="13" fillId="0" borderId="11" xfId="0" applyFont="1" applyBorder="1" applyAlignment="1">
      <alignment horizontal="justify" vertical="top" wrapText="1"/>
    </xf>
    <xf numFmtId="2" fontId="21" fillId="0" borderId="11" xfId="0" applyNumberFormat="1" applyFont="1" applyFill="1" applyBorder="1" applyAlignment="1">
      <alignment horizontal="center" vertical="center" wrapText="1"/>
    </xf>
    <xf numFmtId="164" fontId="20" fillId="0" borderId="11" xfId="0" applyNumberFormat="1" applyFont="1" applyBorder="1" applyAlignment="1">
      <alignment horizontal="center" vertical="center"/>
    </xf>
    <xf numFmtId="164" fontId="20" fillId="2" borderId="11" xfId="0" applyNumberFormat="1" applyFont="1" applyFill="1" applyBorder="1" applyAlignment="1">
      <alignment horizontal="center" vertical="center"/>
    </xf>
    <xf numFmtId="0" fontId="20" fillId="0" borderId="11" xfId="0" applyFont="1" applyBorder="1" applyAlignment="1">
      <alignment horizontal="center" vertical="center"/>
    </xf>
    <xf numFmtId="0" fontId="18" fillId="0" borderId="11" xfId="0" applyFont="1" applyBorder="1" applyAlignment="1">
      <alignment horizontal="center" vertical="center" wrapText="1"/>
    </xf>
    <xf numFmtId="0" fontId="13" fillId="2" borderId="11" xfId="8" applyFont="1" applyFill="1" applyBorder="1" applyAlignment="1">
      <alignment horizontal="justify" vertical="center" wrapText="1"/>
    </xf>
    <xf numFmtId="0" fontId="13" fillId="0" borderId="11" xfId="0" applyFont="1" applyFill="1" applyBorder="1" applyAlignment="1">
      <alignment vertical="center"/>
    </xf>
    <xf numFmtId="0" fontId="13" fillId="0" borderId="11" xfId="0" applyFont="1" applyFill="1" applyBorder="1" applyAlignment="1">
      <alignment horizontal="center" vertical="top" wrapText="1"/>
    </xf>
    <xf numFmtId="0" fontId="13" fillId="2" borderId="11" xfId="0" applyFont="1" applyFill="1" applyBorder="1" applyAlignment="1">
      <alignment horizontal="left" vertical="center" wrapText="1"/>
    </xf>
    <xf numFmtId="1" fontId="13" fillId="0" borderId="11" xfId="2" applyNumberFormat="1" applyFont="1" applyFill="1" applyBorder="1" applyAlignment="1">
      <alignment horizontal="center" vertical="center" wrapText="1"/>
    </xf>
    <xf numFmtId="0" fontId="22" fillId="0" borderId="11" xfId="0" applyFont="1" applyFill="1" applyBorder="1" applyAlignment="1">
      <alignment horizontal="justify" vertical="center" wrapText="1"/>
    </xf>
    <xf numFmtId="0" fontId="20" fillId="0" borderId="11" xfId="8" applyFont="1" applyFill="1" applyBorder="1" applyAlignment="1">
      <alignment horizontal="justify" vertical="center" wrapText="1"/>
    </xf>
    <xf numFmtId="0" fontId="13" fillId="2" borderId="11" xfId="0" applyFont="1" applyFill="1" applyBorder="1" applyAlignment="1">
      <alignment horizontal="justify" vertical="top" wrapText="1"/>
    </xf>
    <xf numFmtId="49" fontId="13" fillId="2" borderId="11" xfId="0" applyNumberFormat="1" applyFont="1" applyFill="1" applyBorder="1" applyAlignment="1">
      <alignment horizontal="center" vertical="center" wrapText="1"/>
    </xf>
    <xf numFmtId="164" fontId="14" fillId="2" borderId="11" xfId="0" applyNumberFormat="1" applyFont="1" applyFill="1" applyBorder="1" applyAlignment="1">
      <alignment horizontal="center" vertical="center" wrapText="1"/>
    </xf>
    <xf numFmtId="1" fontId="20" fillId="2" borderId="11" xfId="0" applyNumberFormat="1" applyFont="1" applyFill="1" applyBorder="1" applyAlignment="1">
      <alignment horizontal="center" vertical="center" wrapText="1"/>
    </xf>
    <xf numFmtId="0" fontId="28" fillId="0" borderId="11" xfId="0" applyFont="1" applyFill="1" applyBorder="1" applyAlignment="1">
      <alignment horizontal="justify" vertical="center" wrapText="1"/>
    </xf>
    <xf numFmtId="0" fontId="13" fillId="0" borderId="11" xfId="2" applyFont="1" applyFill="1" applyBorder="1" applyAlignment="1">
      <alignment horizontal="justify" vertical="center" wrapText="1"/>
    </xf>
    <xf numFmtId="165" fontId="20" fillId="0" borderId="11" xfId="5" applyNumberFormat="1" applyFont="1" applyBorder="1" applyAlignment="1">
      <alignment vertical="center"/>
    </xf>
    <xf numFmtId="0" fontId="13" fillId="0" borderId="11" xfId="1" applyNumberFormat="1" applyFont="1" applyFill="1" applyBorder="1" applyAlignment="1">
      <alignment horizontal="center" vertical="center"/>
    </xf>
    <xf numFmtId="1" fontId="20" fillId="0" borderId="11" xfId="0" applyNumberFormat="1" applyFont="1" applyBorder="1" applyAlignment="1">
      <alignment horizontal="center" vertical="center"/>
    </xf>
    <xf numFmtId="164" fontId="20" fillId="0" borderId="11" xfId="5" applyNumberFormat="1" applyFont="1" applyBorder="1" applyAlignment="1">
      <alignment horizontal="center" vertical="center" wrapText="1"/>
    </xf>
    <xf numFmtId="1" fontId="20" fillId="0" borderId="11" xfId="5" applyNumberFormat="1" applyFont="1" applyBorder="1" applyAlignment="1">
      <alignment horizontal="center" vertical="center" wrapText="1"/>
    </xf>
    <xf numFmtId="164" fontId="13" fillId="0" borderId="11" xfId="5" applyNumberFormat="1" applyFont="1" applyBorder="1" applyAlignment="1">
      <alignment horizontal="center" vertical="center" wrapText="1"/>
    </xf>
    <xf numFmtId="1" fontId="13" fillId="0" borderId="11" xfId="5" applyNumberFormat="1" applyFont="1" applyBorder="1" applyAlignment="1">
      <alignment horizontal="center" vertical="center" wrapText="1"/>
    </xf>
    <xf numFmtId="0" fontId="20" fillId="0" borderId="11" xfId="0" applyFont="1" applyBorder="1" applyAlignment="1">
      <alignment horizontal="center" vertical="center" wrapText="1" shrinkToFit="1"/>
    </xf>
    <xf numFmtId="164" fontId="20" fillId="0" borderId="11" xfId="5" applyNumberFormat="1" applyFont="1" applyBorder="1" applyAlignment="1">
      <alignment horizontal="center" vertical="center" shrinkToFit="1"/>
    </xf>
    <xf numFmtId="165" fontId="20" fillId="0" borderId="11" xfId="5" applyNumberFormat="1" applyFont="1" applyBorder="1" applyAlignment="1">
      <alignment horizontal="center" vertical="center" shrinkToFit="1"/>
    </xf>
    <xf numFmtId="165" fontId="20" fillId="0" borderId="11" xfId="5" applyNumberFormat="1" applyFont="1" applyBorder="1" applyAlignment="1">
      <alignment vertical="center" shrinkToFit="1"/>
    </xf>
    <xf numFmtId="1" fontId="20" fillId="0" borderId="11" xfId="5" applyNumberFormat="1" applyFont="1" applyBorder="1" applyAlignment="1">
      <alignment horizontal="center" vertical="center" shrinkToFit="1"/>
    </xf>
    <xf numFmtId="165" fontId="13" fillId="0" borderId="11" xfId="5" applyNumberFormat="1" applyFont="1" applyBorder="1" applyAlignment="1">
      <alignment vertical="center"/>
    </xf>
    <xf numFmtId="1" fontId="20" fillId="0" borderId="11" xfId="0" applyNumberFormat="1" applyFont="1" applyBorder="1" applyAlignment="1">
      <alignment horizontal="center" vertical="center" wrapText="1"/>
    </xf>
    <xf numFmtId="0" fontId="20" fillId="0" borderId="11" xfId="0" applyFont="1" applyBorder="1" applyAlignment="1">
      <alignment vertical="center" wrapText="1"/>
    </xf>
    <xf numFmtId="0" fontId="13" fillId="0" borderId="11" xfId="0" applyFont="1" applyBorder="1" applyAlignment="1">
      <alignment horizontal="center" vertical="center" shrinkToFit="1"/>
    </xf>
    <xf numFmtId="0" fontId="13" fillId="2" borderId="11" xfId="0" applyFont="1" applyFill="1" applyBorder="1" applyAlignment="1">
      <alignment horizontal="center" vertical="center" wrapText="1" shrinkToFit="1"/>
    </xf>
    <xf numFmtId="11" fontId="20" fillId="0" borderId="11" xfId="0" applyNumberFormat="1" applyFont="1" applyBorder="1" applyAlignment="1">
      <alignment horizontal="justify" vertical="center" wrapText="1"/>
    </xf>
    <xf numFmtId="0" fontId="19" fillId="0" borderId="11" xfId="0" applyFont="1" applyFill="1" applyBorder="1" applyAlignment="1">
      <alignment horizontal="center" vertical="center" wrapText="1"/>
    </xf>
    <xf numFmtId="164" fontId="20" fillId="0" borderId="11" xfId="0" applyNumberFormat="1" applyFont="1" applyFill="1" applyBorder="1" applyAlignment="1">
      <alignment horizontal="center" vertical="center" wrapText="1"/>
    </xf>
    <xf numFmtId="0" fontId="13" fillId="2" borderId="11" xfId="0" applyNumberFormat="1" applyFont="1" applyFill="1" applyBorder="1" applyAlignment="1">
      <alignment horizontal="center" vertical="center" wrapText="1"/>
    </xf>
    <xf numFmtId="0" fontId="13" fillId="0" borderId="11" xfId="0" applyNumberFormat="1" applyFont="1" applyFill="1" applyBorder="1" applyAlignment="1">
      <alignment horizontal="center" vertical="top" wrapText="1"/>
    </xf>
    <xf numFmtId="0" fontId="13" fillId="0" borderId="11" xfId="0" applyFont="1" applyBorder="1" applyAlignment="1">
      <alignment horizontal="center" wrapText="1"/>
    </xf>
    <xf numFmtId="1" fontId="20" fillId="0" borderId="11" xfId="0" applyNumberFormat="1" applyFont="1" applyFill="1" applyBorder="1" applyAlignment="1">
      <alignment horizontal="center" vertical="center" wrapText="1"/>
    </xf>
    <xf numFmtId="0" fontId="29" fillId="0" borderId="11" xfId="0" applyFont="1" applyBorder="1" applyAlignment="1">
      <alignment horizontal="center" vertical="center" wrapText="1"/>
    </xf>
    <xf numFmtId="0" fontId="14" fillId="0" borderId="11" xfId="0" applyFont="1" applyFill="1" applyBorder="1" applyAlignment="1">
      <alignment horizontal="center" vertical="center" wrapText="1"/>
    </xf>
    <xf numFmtId="164" fontId="13" fillId="0" borderId="1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1" xfId="0" applyFont="1" applyFill="1" applyBorder="1" applyAlignment="1">
      <alignment horizontal="center" vertical="center" wrapText="1"/>
    </xf>
    <xf numFmtId="0" fontId="13" fillId="0" borderId="11" xfId="0" applyFont="1" applyBorder="1" applyAlignment="1">
      <alignment horizontal="center" vertical="center"/>
    </xf>
    <xf numFmtId="0" fontId="14" fillId="0" borderId="11" xfId="0" applyFont="1" applyFill="1" applyBorder="1" applyAlignment="1">
      <alignment horizontal="center" vertical="center" wrapText="1"/>
    </xf>
    <xf numFmtId="164" fontId="13" fillId="0" borderId="11" xfId="0" applyNumberFormat="1"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0" borderId="11" xfId="0" applyFont="1" applyFill="1" applyBorder="1" applyAlignment="1">
      <alignment horizontal="justify" vertical="center" wrapText="1"/>
    </xf>
    <xf numFmtId="0" fontId="13" fillId="0" borderId="11" xfId="0" applyNumberFormat="1" applyFont="1" applyFill="1" applyBorder="1" applyAlignment="1">
      <alignment horizontal="center" vertical="center" wrapText="1"/>
    </xf>
    <xf numFmtId="0" fontId="13"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wrapText="1"/>
    </xf>
    <xf numFmtId="0" fontId="13" fillId="0" borderId="4" xfId="0" applyFont="1" applyFill="1" applyBorder="1" applyAlignment="1">
      <alignment horizontal="justify" vertical="center" wrapText="1"/>
    </xf>
    <xf numFmtId="0" fontId="13" fillId="2" borderId="4" xfId="0" applyFont="1" applyFill="1" applyBorder="1" applyAlignment="1">
      <alignment horizontal="justify" vertical="center" wrapText="1"/>
    </xf>
    <xf numFmtId="0" fontId="13" fillId="2" borderId="4" xfId="0" applyFont="1" applyFill="1" applyBorder="1" applyAlignment="1">
      <alignment horizontal="left" vertical="center" wrapText="1"/>
    </xf>
    <xf numFmtId="10" fontId="9" fillId="0" borderId="0" xfId="0" applyNumberFormat="1" applyFont="1" applyFill="1" applyAlignment="1">
      <alignment vertical="center"/>
    </xf>
    <xf numFmtId="1" fontId="13" fillId="0" borderId="11" xfId="0" applyNumberFormat="1" applyFont="1" applyBorder="1" applyAlignment="1">
      <alignment horizontal="center" vertical="center"/>
    </xf>
    <xf numFmtId="0" fontId="13" fillId="0" borderId="12" xfId="0" applyFont="1" applyBorder="1" applyAlignment="1">
      <alignment horizontal="center" vertical="center" wrapText="1"/>
    </xf>
    <xf numFmtId="1" fontId="14" fillId="0" borderId="13" xfId="0" applyNumberFormat="1" applyFont="1" applyFill="1" applyBorder="1" applyAlignment="1">
      <alignment horizontal="center" vertical="center" wrapText="1"/>
    </xf>
    <xf numFmtId="0" fontId="20" fillId="2" borderId="14" xfId="0" applyFont="1" applyFill="1" applyBorder="1" applyAlignment="1">
      <alignment horizontal="justify" vertical="center" wrapText="1"/>
    </xf>
    <xf numFmtId="0" fontId="29" fillId="2" borderId="4" xfId="0" applyFont="1" applyFill="1" applyBorder="1" applyAlignment="1">
      <alignment horizontal="center" vertical="center" wrapText="1"/>
    </xf>
    <xf numFmtId="0" fontId="29" fillId="0" borderId="4" xfId="0" applyFont="1" applyBorder="1" applyAlignment="1">
      <alignment horizontal="center" vertical="top" wrapText="1"/>
    </xf>
    <xf numFmtId="0" fontId="13" fillId="0" borderId="11" xfId="0" applyFont="1" applyBorder="1" applyAlignment="1">
      <alignment horizontal="center" vertical="center" wrapText="1"/>
    </xf>
    <xf numFmtId="0" fontId="13" fillId="0" borderId="11" xfId="0" applyFont="1" applyFill="1" applyBorder="1" applyAlignment="1">
      <alignment horizontal="justify" vertical="center" wrapText="1"/>
    </xf>
    <xf numFmtId="164" fontId="13" fillId="0" borderId="11" xfId="0" applyNumberFormat="1" applyFont="1" applyFill="1" applyBorder="1" applyAlignment="1">
      <alignment horizontal="center" vertical="center" wrapText="1"/>
    </xf>
    <xf numFmtId="0" fontId="13" fillId="0" borderId="11" xfId="0" applyFont="1" applyFill="1" applyBorder="1" applyAlignment="1">
      <alignment horizontal="justify" vertical="center" wrapText="1"/>
    </xf>
    <xf numFmtId="0" fontId="13" fillId="0" borderId="15" xfId="0" applyFont="1" applyFill="1" applyBorder="1" applyAlignment="1">
      <alignment horizontal="center" vertical="center" wrapText="1"/>
    </xf>
    <xf numFmtId="0" fontId="29" fillId="0" borderId="4" xfId="0" applyFont="1" applyBorder="1" applyAlignment="1">
      <alignment horizontal="center" vertical="center" wrapText="1"/>
    </xf>
    <xf numFmtId="164" fontId="13" fillId="0" borderId="11" xfId="0" applyNumberFormat="1" applyFont="1" applyFill="1" applyBorder="1" applyAlignment="1">
      <alignment horizontal="left" vertical="center" wrapText="1"/>
    </xf>
    <xf numFmtId="0" fontId="13" fillId="0" borderId="11" xfId="0" applyFont="1" applyFill="1" applyBorder="1" applyAlignment="1">
      <alignment horizontal="left" vertical="center" wrapText="1"/>
    </xf>
    <xf numFmtId="0" fontId="12" fillId="0" borderId="11" xfId="0" applyFont="1" applyFill="1" applyBorder="1" applyAlignment="1">
      <alignment horizontal="justify" vertical="center" wrapText="1"/>
    </xf>
    <xf numFmtId="1" fontId="12" fillId="0" borderId="11" xfId="0" applyNumberFormat="1" applyFont="1" applyFill="1" applyBorder="1" applyAlignment="1">
      <alignment horizontal="center" vertical="center" wrapText="1"/>
    </xf>
    <xf numFmtId="0" fontId="13" fillId="0" borderId="11" xfId="0" applyFont="1" applyFill="1" applyBorder="1" applyAlignment="1">
      <alignment horizontal="justify" vertical="center" wrapText="1"/>
    </xf>
    <xf numFmtId="0" fontId="13" fillId="2" borderId="1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5" xfId="0" applyFont="1" applyBorder="1" applyAlignment="1">
      <alignment horizontal="center" vertical="center"/>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13" fillId="0" borderId="4" xfId="0" applyFont="1" applyBorder="1" applyAlignment="1">
      <alignment horizontal="center" vertical="center" wrapText="1"/>
    </xf>
    <xf numFmtId="0" fontId="13" fillId="0" borderId="4" xfId="0" applyFont="1" applyBorder="1" applyAlignment="1">
      <alignment horizontal="center" vertical="center"/>
    </xf>
    <xf numFmtId="1" fontId="13" fillId="2" borderId="11" xfId="9" applyNumberFormat="1" applyFont="1" applyFill="1" applyBorder="1" applyAlignment="1">
      <alignment horizontal="center" vertical="center" wrapText="1"/>
    </xf>
    <xf numFmtId="0" fontId="9" fillId="2" borderId="0" xfId="0" applyFont="1" applyFill="1" applyAlignment="1">
      <alignment vertical="center"/>
    </xf>
    <xf numFmtId="165" fontId="20" fillId="0" borderId="11" xfId="5" applyNumberFormat="1" applyFont="1" applyBorder="1" applyAlignment="1">
      <alignment horizontal="left" vertical="center"/>
    </xf>
    <xf numFmtId="0" fontId="34" fillId="2" borderId="0" xfId="0" applyFont="1" applyFill="1" applyAlignment="1">
      <alignment vertical="center"/>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4" xfId="0" applyFont="1" applyBorder="1" applyAlignment="1">
      <alignment horizontal="center" vertical="center"/>
    </xf>
    <xf numFmtId="0" fontId="13" fillId="2" borderId="14" xfId="0" applyFont="1" applyFill="1" applyBorder="1" applyAlignment="1">
      <alignment horizontal="center" vertical="center" wrapText="1"/>
    </xf>
    <xf numFmtId="164" fontId="13" fillId="2" borderId="14" xfId="0" applyNumberFormat="1" applyFont="1" applyFill="1" applyBorder="1" applyAlignment="1">
      <alignment horizontal="center" vertical="center" wrapText="1"/>
    </xf>
    <xf numFmtId="164" fontId="13" fillId="0" borderId="14" xfId="0" applyNumberFormat="1" applyFont="1" applyBorder="1" applyAlignment="1">
      <alignment horizontal="center" vertical="center" wrapText="1"/>
    </xf>
    <xf numFmtId="0" fontId="13" fillId="0" borderId="1" xfId="0" applyFont="1" applyFill="1" applyBorder="1" applyAlignment="1">
      <alignment horizontal="justify" vertical="center" wrapText="1"/>
    </xf>
    <xf numFmtId="1" fontId="13" fillId="0" borderId="1" xfId="0" applyNumberFormat="1" applyFont="1" applyBorder="1" applyAlignment="1">
      <alignment horizontal="center" vertical="center" wrapText="1"/>
    </xf>
    <xf numFmtId="49" fontId="13" fillId="0" borderId="15" xfId="0" applyNumberFormat="1" applyFont="1" applyFill="1" applyBorder="1" applyAlignment="1">
      <alignment horizontal="center" vertical="center" wrapText="1"/>
    </xf>
    <xf numFmtId="0" fontId="13" fillId="0" borderId="15" xfId="0" applyFont="1" applyFill="1" applyBorder="1" applyAlignment="1">
      <alignment horizontal="center" vertical="center"/>
    </xf>
    <xf numFmtId="164" fontId="13" fillId="0" borderId="15" xfId="0" applyNumberFormat="1" applyFont="1" applyFill="1" applyBorder="1" applyAlignment="1">
      <alignment horizontal="center" vertical="center" wrapText="1"/>
    </xf>
    <xf numFmtId="1" fontId="13" fillId="0" borderId="15" xfId="0" applyNumberFormat="1" applyFont="1" applyFill="1" applyBorder="1" applyAlignment="1">
      <alignment horizontal="center" vertical="center" wrapText="1"/>
    </xf>
    <xf numFmtId="2" fontId="13" fillId="0" borderId="1" xfId="1" applyNumberFormat="1" applyFont="1" applyFill="1" applyBorder="1" applyAlignment="1">
      <alignment horizontal="center" vertical="center" wrapText="1"/>
    </xf>
    <xf numFmtId="0" fontId="13" fillId="0" borderId="1" xfId="0" applyFont="1" applyBorder="1" applyAlignment="1">
      <alignment horizontal="center" vertical="center"/>
    </xf>
    <xf numFmtId="0" fontId="13" fillId="2" borderId="1" xfId="0"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4" fillId="0" borderId="14" xfId="0"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0" fillId="0" borderId="0" xfId="0" applyAlignment="1">
      <alignment horizontal="center" vertical="center"/>
    </xf>
    <xf numFmtId="0" fontId="20" fillId="0" borderId="0" xfId="0" applyFont="1" applyAlignment="1">
      <alignment horizontal="center" vertical="center" wrapText="1"/>
    </xf>
    <xf numFmtId="0" fontId="20" fillId="0" borderId="5" xfId="0" applyFont="1" applyBorder="1" applyAlignment="1">
      <alignment horizontal="center" vertical="center" wrapText="1"/>
    </xf>
    <xf numFmtId="0" fontId="20" fillId="0" borderId="4" xfId="0" applyFont="1" applyBorder="1" applyAlignment="1">
      <alignment horizontal="center" vertical="center" wrapText="1"/>
    </xf>
    <xf numFmtId="10" fontId="20" fillId="0" borderId="0" xfId="0" applyNumberFormat="1" applyFont="1" applyBorder="1" applyAlignment="1">
      <alignment horizontal="center" vertical="center"/>
    </xf>
    <xf numFmtId="0" fontId="29" fillId="6" borderId="4" xfId="0" applyFont="1" applyFill="1" applyBorder="1" applyAlignment="1">
      <alignment horizontal="center" vertical="center" wrapText="1"/>
    </xf>
    <xf numFmtId="0" fontId="29" fillId="6" borderId="5" xfId="0" applyFont="1" applyFill="1" applyBorder="1" applyAlignment="1">
      <alignment horizontal="center" vertical="center" wrapText="1"/>
    </xf>
    <xf numFmtId="170" fontId="20" fillId="6" borderId="4" xfId="0" applyNumberFormat="1" applyFont="1" applyFill="1" applyBorder="1" applyAlignment="1">
      <alignment horizontal="center" vertical="center"/>
    </xf>
    <xf numFmtId="170" fontId="13" fillId="6" borderId="4" xfId="0" applyNumberFormat="1" applyFont="1" applyFill="1" applyBorder="1" applyAlignment="1">
      <alignment horizontal="center" vertical="center"/>
    </xf>
    <xf numFmtId="170" fontId="14" fillId="6" borderId="4" xfId="0" applyNumberFormat="1" applyFont="1" applyFill="1" applyBorder="1" applyAlignment="1">
      <alignment horizontal="center" vertical="center" wrapText="1"/>
    </xf>
    <xf numFmtId="0" fontId="14" fillId="6" borderId="4" xfId="0" applyFont="1" applyFill="1" applyBorder="1" applyAlignment="1">
      <alignment horizontal="center" vertical="center" wrapText="1"/>
    </xf>
    <xf numFmtId="0" fontId="33" fillId="0" borderId="0" xfId="0" applyFont="1" applyBorder="1" applyAlignment="1">
      <alignment vertical="top" wrapText="1"/>
    </xf>
    <xf numFmtId="0" fontId="5" fillId="0" borderId="18" xfId="0" applyFont="1" applyFill="1" applyBorder="1" applyAlignment="1">
      <alignment horizontal="center" vertical="center" wrapText="1"/>
    </xf>
    <xf numFmtId="0" fontId="8" fillId="0" borderId="0" xfId="0" applyFont="1" applyFill="1" applyAlignment="1">
      <alignment vertical="center"/>
    </xf>
    <xf numFmtId="164" fontId="14" fillId="0" borderId="11" xfId="0" applyNumberFormat="1" applyFont="1" applyFill="1" applyBorder="1" applyAlignment="1">
      <alignment horizontal="center" vertical="center" wrapText="1"/>
    </xf>
    <xf numFmtId="0" fontId="36" fillId="0" borderId="4" xfId="0" applyFont="1" applyFill="1" applyBorder="1" applyAlignment="1">
      <alignment horizontal="distributed" vertical="center" wrapText="1"/>
    </xf>
    <xf numFmtId="2" fontId="13" fillId="0" borderId="14" xfId="0" applyNumberFormat="1" applyFont="1" applyFill="1" applyBorder="1" applyAlignment="1">
      <alignment horizontal="center" vertical="top" wrapText="1"/>
    </xf>
    <xf numFmtId="2" fontId="13" fillId="0" borderId="17" xfId="0" applyNumberFormat="1" applyFont="1" applyFill="1" applyBorder="1" applyAlignment="1">
      <alignment horizontal="center" vertical="top" wrapText="1"/>
    </xf>
    <xf numFmtId="2" fontId="13" fillId="0" borderId="15" xfId="0" applyNumberFormat="1" applyFont="1" applyFill="1" applyBorder="1" applyAlignment="1">
      <alignment horizontal="center" vertical="top" wrapText="1"/>
    </xf>
    <xf numFmtId="0" fontId="13" fillId="0" borderId="11" xfId="0" applyFont="1" applyBorder="1" applyAlignment="1">
      <alignment horizontal="center" vertical="center" wrapText="1"/>
    </xf>
    <xf numFmtId="0" fontId="13" fillId="0" borderId="11" xfId="6" applyFont="1" applyFill="1" applyBorder="1" applyAlignment="1">
      <alignment horizontal="center" vertical="center" wrapText="1"/>
    </xf>
    <xf numFmtId="0" fontId="13" fillId="2" borderId="11" xfId="0" applyFont="1" applyFill="1" applyBorder="1" applyAlignment="1">
      <alignment horizontal="center" vertical="center" wrapText="1"/>
    </xf>
    <xf numFmtId="2" fontId="13" fillId="0" borderId="11" xfId="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3" fillId="0" borderId="14" xfId="0" applyFont="1" applyBorder="1" applyAlignment="1">
      <alignment horizontal="center" vertical="top" wrapText="1"/>
    </xf>
    <xf numFmtId="0" fontId="13" fillId="0" borderId="17" xfId="0" applyFont="1" applyBorder="1" applyAlignment="1">
      <alignment horizontal="center" vertical="top" wrapText="1"/>
    </xf>
    <xf numFmtId="0" fontId="13" fillId="0" borderId="15" xfId="0" applyFont="1" applyBorder="1" applyAlignment="1">
      <alignment horizontal="center" vertical="top" wrapText="1"/>
    </xf>
    <xf numFmtId="0" fontId="13" fillId="0" borderId="11" xfId="0" applyFont="1" applyBorder="1" applyAlignment="1">
      <alignment horizontal="center" vertical="center"/>
    </xf>
    <xf numFmtId="0" fontId="14" fillId="0" borderId="11" xfId="0" applyFont="1" applyFill="1" applyBorder="1" applyAlignment="1">
      <alignment horizontal="center" vertical="center" wrapText="1"/>
    </xf>
    <xf numFmtId="164" fontId="14" fillId="0" borderId="11" xfId="0" applyNumberFormat="1" applyFont="1" applyFill="1" applyBorder="1" applyAlignment="1">
      <alignment horizontal="center" vertical="center" wrapText="1"/>
    </xf>
    <xf numFmtId="164" fontId="13" fillId="0" borderId="11"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1" xfId="0" applyFont="1" applyFill="1" applyBorder="1" applyAlignment="1">
      <alignment horizontal="justify" vertical="center" wrapText="1"/>
    </xf>
    <xf numFmtId="0" fontId="13" fillId="2" borderId="11" xfId="1" applyFont="1" applyFill="1" applyBorder="1" applyAlignment="1">
      <alignment horizontal="justify" vertical="center" wrapText="1"/>
    </xf>
    <xf numFmtId="0" fontId="27" fillId="2" borderId="11" xfId="0" applyFont="1" applyFill="1" applyBorder="1" applyAlignment="1">
      <alignment horizontal="center" vertical="center" wrapText="1"/>
    </xf>
    <xf numFmtId="0" fontId="13" fillId="0" borderId="11" xfId="1" applyFont="1" applyFill="1" applyBorder="1" applyAlignment="1">
      <alignment horizontal="justify" vertical="center" wrapText="1"/>
    </xf>
    <xf numFmtId="0" fontId="14" fillId="2" borderId="11" xfId="0" applyFont="1" applyFill="1" applyBorder="1" applyAlignment="1">
      <alignment horizontal="center" vertical="center" wrapText="1"/>
    </xf>
    <xf numFmtId="0" fontId="13" fillId="0" borderId="14" xfId="0" applyFont="1" applyFill="1" applyBorder="1" applyAlignment="1">
      <alignment horizontal="center" vertical="top" wrapText="1"/>
    </xf>
    <xf numFmtId="0" fontId="13" fillId="0" borderId="17" xfId="0" applyFont="1" applyFill="1" applyBorder="1" applyAlignment="1">
      <alignment horizontal="center" vertical="top" wrapText="1"/>
    </xf>
    <xf numFmtId="0" fontId="13" fillId="0" borderId="15" xfId="0" applyFont="1" applyFill="1" applyBorder="1" applyAlignment="1">
      <alignment horizontal="center" vertical="top" wrapText="1"/>
    </xf>
    <xf numFmtId="0" fontId="35" fillId="0" borderId="18" xfId="0" applyFont="1" applyFill="1" applyBorder="1" applyAlignment="1">
      <alignment horizontal="center" vertical="center" wrapText="1"/>
    </xf>
    <xf numFmtId="0" fontId="5" fillId="0" borderId="18" xfId="0" applyFont="1" applyFill="1" applyBorder="1" applyAlignment="1">
      <alignment horizontal="center" vertical="center" wrapText="1"/>
    </xf>
    <xf numFmtId="2" fontId="14" fillId="0" borderId="11" xfId="0" applyNumberFormat="1" applyFont="1" applyFill="1" applyBorder="1" applyAlignment="1">
      <alignment horizontal="center" vertical="center" wrapText="1"/>
    </xf>
    <xf numFmtId="0" fontId="14" fillId="0" borderId="11" xfId="0" applyFont="1" applyFill="1" applyBorder="1" applyAlignment="1">
      <alignment horizontal="center" vertical="center"/>
    </xf>
    <xf numFmtId="10" fontId="14" fillId="0" borderId="11"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2" borderId="11" xfId="0" applyFont="1" applyFill="1" applyBorder="1" applyAlignment="1">
      <alignment horizontal="center" vertical="top" wrapText="1"/>
    </xf>
    <xf numFmtId="0" fontId="20" fillId="0" borderId="11" xfId="0" applyFont="1" applyBorder="1" applyAlignment="1">
      <alignment horizontal="justify" vertical="center" wrapText="1"/>
    </xf>
    <xf numFmtId="0" fontId="14" fillId="0" borderId="11" xfId="0" applyFont="1" applyFill="1" applyBorder="1" applyAlignment="1">
      <alignment horizontal="center" vertical="top" wrapText="1"/>
    </xf>
    <xf numFmtId="0" fontId="22" fillId="0" borderId="11" xfId="0" applyFont="1" applyFill="1" applyBorder="1" applyAlignment="1">
      <alignment horizontal="justify" vertical="center" wrapText="1"/>
    </xf>
    <xf numFmtId="2" fontId="13" fillId="3" borderId="11" xfId="0" applyNumberFormat="1" applyFont="1" applyFill="1" applyBorder="1" applyAlignment="1">
      <alignment horizontal="justify" vertical="top" wrapText="1"/>
    </xf>
    <xf numFmtId="0" fontId="13" fillId="0" borderId="15" xfId="0" applyFont="1" applyFill="1" applyBorder="1" applyAlignment="1">
      <alignment horizontal="center" vertical="center" wrapText="1"/>
    </xf>
    <xf numFmtId="164" fontId="14" fillId="0" borderId="11" xfId="0" applyNumberFormat="1" applyFont="1" applyFill="1" applyBorder="1" applyAlignment="1">
      <alignment horizontal="center" vertical="center"/>
    </xf>
    <xf numFmtId="2" fontId="13" fillId="0" borderId="11" xfId="1" applyNumberFormat="1" applyFont="1" applyFill="1" applyBorder="1" applyAlignment="1">
      <alignment horizontal="center" vertical="center" wrapText="1"/>
    </xf>
    <xf numFmtId="2" fontId="13" fillId="0" borderId="14" xfId="1" applyNumberFormat="1" applyFont="1" applyFill="1" applyBorder="1" applyAlignment="1">
      <alignment horizontal="center" vertical="center" wrapText="1"/>
    </xf>
    <xf numFmtId="2" fontId="14" fillId="0" borderId="4" xfId="1" applyNumberFormat="1" applyFont="1" applyFill="1" applyBorder="1" applyAlignment="1">
      <alignment horizontal="center" vertical="center" wrapText="1"/>
    </xf>
    <xf numFmtId="2" fontId="13" fillId="0" borderId="4" xfId="1" applyNumberFormat="1" applyFont="1" applyFill="1" applyBorder="1" applyAlignment="1">
      <alignment horizontal="center" vertical="center" wrapText="1"/>
    </xf>
    <xf numFmtId="0" fontId="13" fillId="0" borderId="11" xfId="0" applyNumberFormat="1" applyFont="1" applyFill="1" applyBorder="1" applyAlignment="1">
      <alignment horizontal="center" vertical="center" wrapText="1"/>
    </xf>
    <xf numFmtId="0" fontId="14" fillId="0" borderId="11" xfId="0"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9" xfId="0" applyFont="1" applyFill="1" applyBorder="1" applyAlignment="1">
      <alignment horizontal="left" vertical="center" wrapText="1"/>
    </xf>
    <xf numFmtId="2" fontId="5" fillId="0" borderId="8"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1" fontId="5" fillId="0" borderId="7"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9" xfId="0" applyFont="1" applyFill="1" applyBorder="1" applyAlignment="1">
      <alignment horizontal="center" vertical="center"/>
    </xf>
    <xf numFmtId="0" fontId="29" fillId="0" borderId="0"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9" xfId="0" applyFont="1" applyBorder="1" applyAlignment="1">
      <alignment horizontal="center" vertical="center" wrapText="1"/>
    </xf>
    <xf numFmtId="0" fontId="29" fillId="6" borderId="1" xfId="0" applyFont="1" applyFill="1" applyBorder="1" applyAlignment="1">
      <alignment horizontal="center" vertical="center" wrapText="1"/>
    </xf>
    <xf numFmtId="0" fontId="29" fillId="6" borderId="5" xfId="0" applyFont="1" applyFill="1" applyBorder="1" applyAlignment="1">
      <alignment horizontal="center" vertical="center" wrapText="1"/>
    </xf>
    <xf numFmtId="0" fontId="33" fillId="0" borderId="0" xfId="0" applyFont="1" applyBorder="1" applyAlignment="1">
      <alignment horizontal="center" vertical="top" wrapText="1"/>
    </xf>
    <xf numFmtId="0" fontId="29" fillId="6" borderId="4" xfId="0" applyFont="1" applyFill="1" applyBorder="1" applyAlignment="1">
      <alignment horizontal="center" vertical="center" wrapText="1"/>
    </xf>
    <xf numFmtId="0" fontId="29" fillId="0" borderId="5" xfId="0" applyFont="1" applyBorder="1" applyAlignment="1">
      <alignment horizontal="center" vertical="center" wrapText="1"/>
    </xf>
  </cellXfs>
  <cellStyles count="10">
    <cellStyle name="Comma" xfId="5" builtinId="3"/>
    <cellStyle name="Comma 2" xfId="7"/>
    <cellStyle name="Hyperlink" xfId="8" builtinId="8"/>
    <cellStyle name="Normal" xfId="0" builtinId="0"/>
    <cellStyle name="Normal 2" xfId="1"/>
    <cellStyle name="Normal 2 3" xfId="2"/>
    <cellStyle name="Normal 3" xfId="3"/>
    <cellStyle name="Normal 4" xfId="4"/>
    <cellStyle name="Normal 5" xfId="6"/>
    <cellStyle name="Percent" xfId="9"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unelgee.gov.mn/"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W371"/>
  <sheetViews>
    <sheetView tabSelected="1" topLeftCell="A118" zoomScale="90" zoomScaleNormal="90" zoomScaleSheetLayoutView="100" workbookViewId="0">
      <selection activeCell="J121" sqref="J121"/>
    </sheetView>
  </sheetViews>
  <sheetFormatPr defaultRowHeight="15" x14ac:dyDescent="0.25"/>
  <cols>
    <col min="1" max="1" width="18.7109375" style="40" customWidth="1"/>
    <col min="2" max="2" width="3.28515625" style="43" bestFit="1" customWidth="1"/>
    <col min="3" max="3" width="26.42578125" style="44" customWidth="1"/>
    <col min="4" max="4" width="10.42578125" style="40" customWidth="1"/>
    <col min="5" max="5" width="10.5703125" style="40" hidden="1" customWidth="1"/>
    <col min="6" max="6" width="12.7109375" style="45" customWidth="1"/>
    <col min="7" max="7" width="13.42578125" style="45" customWidth="1"/>
    <col min="8" max="8" width="15.42578125" style="45" customWidth="1"/>
    <col min="9" max="9" width="0.28515625" style="45" customWidth="1"/>
    <col min="10" max="10" width="74.42578125" style="45" customWidth="1"/>
    <col min="11" max="11" width="11.85546875" style="52" customWidth="1"/>
    <col min="12" max="12" width="18" style="41" hidden="1" customWidth="1"/>
    <col min="13" max="237" width="9.140625" style="41"/>
    <col min="238" max="238" width="3.85546875" style="41" customWidth="1"/>
    <col min="239" max="239" width="24.42578125" style="41" customWidth="1"/>
    <col min="240" max="240" width="7" style="41" customWidth="1"/>
    <col min="241" max="241" width="61.85546875" style="41" customWidth="1"/>
    <col min="242" max="242" width="31.7109375" style="41" customWidth="1"/>
    <col min="243" max="243" width="43.28515625" style="41" customWidth="1"/>
    <col min="244" max="244" width="21.5703125" style="41" customWidth="1"/>
    <col min="245" max="245" width="16.85546875" style="41" customWidth="1"/>
    <col min="246" max="250" width="0" style="41" hidden="1" customWidth="1"/>
    <col min="251" max="251" width="90.140625" style="41" customWidth="1"/>
    <col min="252" max="254" width="0" style="41" hidden="1" customWidth="1"/>
    <col min="255" max="493" width="9.140625" style="41"/>
    <col min="494" max="494" width="3.85546875" style="41" customWidth="1"/>
    <col min="495" max="495" width="24.42578125" style="41" customWidth="1"/>
    <col min="496" max="496" width="7" style="41" customWidth="1"/>
    <col min="497" max="497" width="61.85546875" style="41" customWidth="1"/>
    <col min="498" max="498" width="31.7109375" style="41" customWidth="1"/>
    <col min="499" max="499" width="43.28515625" style="41" customWidth="1"/>
    <col min="500" max="500" width="21.5703125" style="41" customWidth="1"/>
    <col min="501" max="501" width="16.85546875" style="41" customWidth="1"/>
    <col min="502" max="506" width="0" style="41" hidden="1" customWidth="1"/>
    <col min="507" max="507" width="90.140625" style="41" customWidth="1"/>
    <col min="508" max="510" width="0" style="41" hidden="1" customWidth="1"/>
    <col min="511" max="749" width="9.140625" style="41"/>
    <col min="750" max="750" width="3.85546875" style="41" customWidth="1"/>
    <col min="751" max="751" width="24.42578125" style="41" customWidth="1"/>
    <col min="752" max="752" width="7" style="41" customWidth="1"/>
    <col min="753" max="753" width="61.85546875" style="41" customWidth="1"/>
    <col min="754" max="754" width="31.7109375" style="41" customWidth="1"/>
    <col min="755" max="755" width="43.28515625" style="41" customWidth="1"/>
    <col min="756" max="756" width="21.5703125" style="41" customWidth="1"/>
    <col min="757" max="757" width="16.85546875" style="41" customWidth="1"/>
    <col min="758" max="762" width="0" style="41" hidden="1" customWidth="1"/>
    <col min="763" max="763" width="90.140625" style="41" customWidth="1"/>
    <col min="764" max="766" width="0" style="41" hidden="1" customWidth="1"/>
    <col min="767" max="1005" width="9.140625" style="41"/>
    <col min="1006" max="1006" width="3.85546875" style="41" customWidth="1"/>
    <col min="1007" max="1007" width="24.42578125" style="41" customWidth="1"/>
    <col min="1008" max="1008" width="7" style="41" customWidth="1"/>
    <col min="1009" max="1009" width="61.85546875" style="41" customWidth="1"/>
    <col min="1010" max="1010" width="31.7109375" style="41" customWidth="1"/>
    <col min="1011" max="1011" width="43.28515625" style="41" customWidth="1"/>
    <col min="1012" max="1012" width="21.5703125" style="41" customWidth="1"/>
    <col min="1013" max="1013" width="16.85546875" style="41" customWidth="1"/>
    <col min="1014" max="1018" width="0" style="41" hidden="1" customWidth="1"/>
    <col min="1019" max="1019" width="90.140625" style="41" customWidth="1"/>
    <col min="1020" max="1022" width="0" style="41" hidden="1" customWidth="1"/>
    <col min="1023" max="1261" width="9.140625" style="41"/>
    <col min="1262" max="1262" width="3.85546875" style="41" customWidth="1"/>
    <col min="1263" max="1263" width="24.42578125" style="41" customWidth="1"/>
    <col min="1264" max="1264" width="7" style="41" customWidth="1"/>
    <col min="1265" max="1265" width="61.85546875" style="41" customWidth="1"/>
    <col min="1266" max="1266" width="31.7109375" style="41" customWidth="1"/>
    <col min="1267" max="1267" width="43.28515625" style="41" customWidth="1"/>
    <col min="1268" max="1268" width="21.5703125" style="41" customWidth="1"/>
    <col min="1269" max="1269" width="16.85546875" style="41" customWidth="1"/>
    <col min="1270" max="1274" width="0" style="41" hidden="1" customWidth="1"/>
    <col min="1275" max="1275" width="90.140625" style="41" customWidth="1"/>
    <col min="1276" max="1278" width="0" style="41" hidden="1" customWidth="1"/>
    <col min="1279" max="1517" width="9.140625" style="41"/>
    <col min="1518" max="1518" width="3.85546875" style="41" customWidth="1"/>
    <col min="1519" max="1519" width="24.42578125" style="41" customWidth="1"/>
    <col min="1520" max="1520" width="7" style="41" customWidth="1"/>
    <col min="1521" max="1521" width="61.85546875" style="41" customWidth="1"/>
    <col min="1522" max="1522" width="31.7109375" style="41" customWidth="1"/>
    <col min="1523" max="1523" width="43.28515625" style="41" customWidth="1"/>
    <col min="1524" max="1524" width="21.5703125" style="41" customWidth="1"/>
    <col min="1525" max="1525" width="16.85546875" style="41" customWidth="1"/>
    <col min="1526" max="1530" width="0" style="41" hidden="1" customWidth="1"/>
    <col min="1531" max="1531" width="90.140625" style="41" customWidth="1"/>
    <col min="1532" max="1534" width="0" style="41" hidden="1" customWidth="1"/>
    <col min="1535" max="1773" width="9.140625" style="41"/>
    <col min="1774" max="1774" width="3.85546875" style="41" customWidth="1"/>
    <col min="1775" max="1775" width="24.42578125" style="41" customWidth="1"/>
    <col min="1776" max="1776" width="7" style="41" customWidth="1"/>
    <col min="1777" max="1777" width="61.85546875" style="41" customWidth="1"/>
    <col min="1778" max="1778" width="31.7109375" style="41" customWidth="1"/>
    <col min="1779" max="1779" width="43.28515625" style="41" customWidth="1"/>
    <col min="1780" max="1780" width="21.5703125" style="41" customWidth="1"/>
    <col min="1781" max="1781" width="16.85546875" style="41" customWidth="1"/>
    <col min="1782" max="1786" width="0" style="41" hidden="1" customWidth="1"/>
    <col min="1787" max="1787" width="90.140625" style="41" customWidth="1"/>
    <col min="1788" max="1790" width="0" style="41" hidden="1" customWidth="1"/>
    <col min="1791" max="2029" width="9.140625" style="41"/>
    <col min="2030" max="2030" width="3.85546875" style="41" customWidth="1"/>
    <col min="2031" max="2031" width="24.42578125" style="41" customWidth="1"/>
    <col min="2032" max="2032" width="7" style="41" customWidth="1"/>
    <col min="2033" max="2033" width="61.85546875" style="41" customWidth="1"/>
    <col min="2034" max="2034" width="31.7109375" style="41" customWidth="1"/>
    <col min="2035" max="2035" width="43.28515625" style="41" customWidth="1"/>
    <col min="2036" max="2036" width="21.5703125" style="41" customWidth="1"/>
    <col min="2037" max="2037" width="16.85546875" style="41" customWidth="1"/>
    <col min="2038" max="2042" width="0" style="41" hidden="1" customWidth="1"/>
    <col min="2043" max="2043" width="90.140625" style="41" customWidth="1"/>
    <col min="2044" max="2046" width="0" style="41" hidden="1" customWidth="1"/>
    <col min="2047" max="2285" width="9.140625" style="41"/>
    <col min="2286" max="2286" width="3.85546875" style="41" customWidth="1"/>
    <col min="2287" max="2287" width="24.42578125" style="41" customWidth="1"/>
    <col min="2288" max="2288" width="7" style="41" customWidth="1"/>
    <col min="2289" max="2289" width="61.85546875" style="41" customWidth="1"/>
    <col min="2290" max="2290" width="31.7109375" style="41" customWidth="1"/>
    <col min="2291" max="2291" width="43.28515625" style="41" customWidth="1"/>
    <col min="2292" max="2292" width="21.5703125" style="41" customWidth="1"/>
    <col min="2293" max="2293" width="16.85546875" style="41" customWidth="1"/>
    <col min="2294" max="2298" width="0" style="41" hidden="1" customWidth="1"/>
    <col min="2299" max="2299" width="90.140625" style="41" customWidth="1"/>
    <col min="2300" max="2302" width="0" style="41" hidden="1" customWidth="1"/>
    <col min="2303" max="2541" width="9.140625" style="41"/>
    <col min="2542" max="2542" width="3.85546875" style="41" customWidth="1"/>
    <col min="2543" max="2543" width="24.42578125" style="41" customWidth="1"/>
    <col min="2544" max="2544" width="7" style="41" customWidth="1"/>
    <col min="2545" max="2545" width="61.85546875" style="41" customWidth="1"/>
    <col min="2546" max="2546" width="31.7109375" style="41" customWidth="1"/>
    <col min="2547" max="2547" width="43.28515625" style="41" customWidth="1"/>
    <col min="2548" max="2548" width="21.5703125" style="41" customWidth="1"/>
    <col min="2549" max="2549" width="16.85546875" style="41" customWidth="1"/>
    <col min="2550" max="2554" width="0" style="41" hidden="1" customWidth="1"/>
    <col min="2555" max="2555" width="90.140625" style="41" customWidth="1"/>
    <col min="2556" max="2558" width="0" style="41" hidden="1" customWidth="1"/>
    <col min="2559" max="2797" width="9.140625" style="41"/>
    <col min="2798" max="2798" width="3.85546875" style="41" customWidth="1"/>
    <col min="2799" max="2799" width="24.42578125" style="41" customWidth="1"/>
    <col min="2800" max="2800" width="7" style="41" customWidth="1"/>
    <col min="2801" max="2801" width="61.85546875" style="41" customWidth="1"/>
    <col min="2802" max="2802" width="31.7109375" style="41" customWidth="1"/>
    <col min="2803" max="2803" width="43.28515625" style="41" customWidth="1"/>
    <col min="2804" max="2804" width="21.5703125" style="41" customWidth="1"/>
    <col min="2805" max="2805" width="16.85546875" style="41" customWidth="1"/>
    <col min="2806" max="2810" width="0" style="41" hidden="1" customWidth="1"/>
    <col min="2811" max="2811" width="90.140625" style="41" customWidth="1"/>
    <col min="2812" max="2814" width="0" style="41" hidden="1" customWidth="1"/>
    <col min="2815" max="3053" width="9.140625" style="41"/>
    <col min="3054" max="3054" width="3.85546875" style="41" customWidth="1"/>
    <col min="3055" max="3055" width="24.42578125" style="41" customWidth="1"/>
    <col min="3056" max="3056" width="7" style="41" customWidth="1"/>
    <col min="3057" max="3057" width="61.85546875" style="41" customWidth="1"/>
    <col min="3058" max="3058" width="31.7109375" style="41" customWidth="1"/>
    <col min="3059" max="3059" width="43.28515625" style="41" customWidth="1"/>
    <col min="3060" max="3060" width="21.5703125" style="41" customWidth="1"/>
    <col min="3061" max="3061" width="16.85546875" style="41" customWidth="1"/>
    <col min="3062" max="3066" width="0" style="41" hidden="1" customWidth="1"/>
    <col min="3067" max="3067" width="90.140625" style="41" customWidth="1"/>
    <col min="3068" max="3070" width="0" style="41" hidden="1" customWidth="1"/>
    <col min="3071" max="3309" width="9.140625" style="41"/>
    <col min="3310" max="3310" width="3.85546875" style="41" customWidth="1"/>
    <col min="3311" max="3311" width="24.42578125" style="41" customWidth="1"/>
    <col min="3312" max="3312" width="7" style="41" customWidth="1"/>
    <col min="3313" max="3313" width="61.85546875" style="41" customWidth="1"/>
    <col min="3314" max="3314" width="31.7109375" style="41" customWidth="1"/>
    <col min="3315" max="3315" width="43.28515625" style="41" customWidth="1"/>
    <col min="3316" max="3316" width="21.5703125" style="41" customWidth="1"/>
    <col min="3317" max="3317" width="16.85546875" style="41" customWidth="1"/>
    <col min="3318" max="3322" width="0" style="41" hidden="1" customWidth="1"/>
    <col min="3323" max="3323" width="90.140625" style="41" customWidth="1"/>
    <col min="3324" max="3326" width="0" style="41" hidden="1" customWidth="1"/>
    <col min="3327" max="3565" width="9.140625" style="41"/>
    <col min="3566" max="3566" width="3.85546875" style="41" customWidth="1"/>
    <col min="3567" max="3567" width="24.42578125" style="41" customWidth="1"/>
    <col min="3568" max="3568" width="7" style="41" customWidth="1"/>
    <col min="3569" max="3569" width="61.85546875" style="41" customWidth="1"/>
    <col min="3570" max="3570" width="31.7109375" style="41" customWidth="1"/>
    <col min="3571" max="3571" width="43.28515625" style="41" customWidth="1"/>
    <col min="3572" max="3572" width="21.5703125" style="41" customWidth="1"/>
    <col min="3573" max="3573" width="16.85546875" style="41" customWidth="1"/>
    <col min="3574" max="3578" width="0" style="41" hidden="1" customWidth="1"/>
    <col min="3579" max="3579" width="90.140625" style="41" customWidth="1"/>
    <col min="3580" max="3582" width="0" style="41" hidden="1" customWidth="1"/>
    <col min="3583" max="3821" width="9.140625" style="41"/>
    <col min="3822" max="3822" width="3.85546875" style="41" customWidth="1"/>
    <col min="3823" max="3823" width="24.42578125" style="41" customWidth="1"/>
    <col min="3824" max="3824" width="7" style="41" customWidth="1"/>
    <col min="3825" max="3825" width="61.85546875" style="41" customWidth="1"/>
    <col min="3826" max="3826" width="31.7109375" style="41" customWidth="1"/>
    <col min="3827" max="3827" width="43.28515625" style="41" customWidth="1"/>
    <col min="3828" max="3828" width="21.5703125" style="41" customWidth="1"/>
    <col min="3829" max="3829" width="16.85546875" style="41" customWidth="1"/>
    <col min="3830" max="3834" width="0" style="41" hidden="1" customWidth="1"/>
    <col min="3835" max="3835" width="90.140625" style="41" customWidth="1"/>
    <col min="3836" max="3838" width="0" style="41" hidden="1" customWidth="1"/>
    <col min="3839" max="4077" width="9.140625" style="41"/>
    <col min="4078" max="4078" width="3.85546875" style="41" customWidth="1"/>
    <col min="4079" max="4079" width="24.42578125" style="41" customWidth="1"/>
    <col min="4080" max="4080" width="7" style="41" customWidth="1"/>
    <col min="4081" max="4081" width="61.85546875" style="41" customWidth="1"/>
    <col min="4082" max="4082" width="31.7109375" style="41" customWidth="1"/>
    <col min="4083" max="4083" width="43.28515625" style="41" customWidth="1"/>
    <col min="4084" max="4084" width="21.5703125" style="41" customWidth="1"/>
    <col min="4085" max="4085" width="16.85546875" style="41" customWidth="1"/>
    <col min="4086" max="4090" width="0" style="41" hidden="1" customWidth="1"/>
    <col min="4091" max="4091" width="90.140625" style="41" customWidth="1"/>
    <col min="4092" max="4094" width="0" style="41" hidden="1" customWidth="1"/>
    <col min="4095" max="4333" width="9.140625" style="41"/>
    <col min="4334" max="4334" width="3.85546875" style="41" customWidth="1"/>
    <col min="4335" max="4335" width="24.42578125" style="41" customWidth="1"/>
    <col min="4336" max="4336" width="7" style="41" customWidth="1"/>
    <col min="4337" max="4337" width="61.85546875" style="41" customWidth="1"/>
    <col min="4338" max="4338" width="31.7109375" style="41" customWidth="1"/>
    <col min="4339" max="4339" width="43.28515625" style="41" customWidth="1"/>
    <col min="4340" max="4340" width="21.5703125" style="41" customWidth="1"/>
    <col min="4341" max="4341" width="16.85546875" style="41" customWidth="1"/>
    <col min="4342" max="4346" width="0" style="41" hidden="1" customWidth="1"/>
    <col min="4347" max="4347" width="90.140625" style="41" customWidth="1"/>
    <col min="4348" max="4350" width="0" style="41" hidden="1" customWidth="1"/>
    <col min="4351" max="4589" width="9.140625" style="41"/>
    <col min="4590" max="4590" width="3.85546875" style="41" customWidth="1"/>
    <col min="4591" max="4591" width="24.42578125" style="41" customWidth="1"/>
    <col min="4592" max="4592" width="7" style="41" customWidth="1"/>
    <col min="4593" max="4593" width="61.85546875" style="41" customWidth="1"/>
    <col min="4594" max="4594" width="31.7109375" style="41" customWidth="1"/>
    <col min="4595" max="4595" width="43.28515625" style="41" customWidth="1"/>
    <col min="4596" max="4596" width="21.5703125" style="41" customWidth="1"/>
    <col min="4597" max="4597" width="16.85546875" style="41" customWidth="1"/>
    <col min="4598" max="4602" width="0" style="41" hidden="1" customWidth="1"/>
    <col min="4603" max="4603" width="90.140625" style="41" customWidth="1"/>
    <col min="4604" max="4606" width="0" style="41" hidden="1" customWidth="1"/>
    <col min="4607" max="4845" width="9.140625" style="41"/>
    <col min="4846" max="4846" width="3.85546875" style="41" customWidth="1"/>
    <col min="4847" max="4847" width="24.42578125" style="41" customWidth="1"/>
    <col min="4848" max="4848" width="7" style="41" customWidth="1"/>
    <col min="4849" max="4849" width="61.85546875" style="41" customWidth="1"/>
    <col min="4850" max="4850" width="31.7109375" style="41" customWidth="1"/>
    <col min="4851" max="4851" width="43.28515625" style="41" customWidth="1"/>
    <col min="4852" max="4852" width="21.5703125" style="41" customWidth="1"/>
    <col min="4853" max="4853" width="16.85546875" style="41" customWidth="1"/>
    <col min="4854" max="4858" width="0" style="41" hidden="1" customWidth="1"/>
    <col min="4859" max="4859" width="90.140625" style="41" customWidth="1"/>
    <col min="4860" max="4862" width="0" style="41" hidden="1" customWidth="1"/>
    <col min="4863" max="5101" width="9.140625" style="41"/>
    <col min="5102" max="5102" width="3.85546875" style="41" customWidth="1"/>
    <col min="5103" max="5103" width="24.42578125" style="41" customWidth="1"/>
    <col min="5104" max="5104" width="7" style="41" customWidth="1"/>
    <col min="5105" max="5105" width="61.85546875" style="41" customWidth="1"/>
    <col min="5106" max="5106" width="31.7109375" style="41" customWidth="1"/>
    <col min="5107" max="5107" width="43.28515625" style="41" customWidth="1"/>
    <col min="5108" max="5108" width="21.5703125" style="41" customWidth="1"/>
    <col min="5109" max="5109" width="16.85546875" style="41" customWidth="1"/>
    <col min="5110" max="5114" width="0" style="41" hidden="1" customWidth="1"/>
    <col min="5115" max="5115" width="90.140625" style="41" customWidth="1"/>
    <col min="5116" max="5118" width="0" style="41" hidden="1" customWidth="1"/>
    <col min="5119" max="5357" width="9.140625" style="41"/>
    <col min="5358" max="5358" width="3.85546875" style="41" customWidth="1"/>
    <col min="5359" max="5359" width="24.42578125" style="41" customWidth="1"/>
    <col min="5360" max="5360" width="7" style="41" customWidth="1"/>
    <col min="5361" max="5361" width="61.85546875" style="41" customWidth="1"/>
    <col min="5362" max="5362" width="31.7109375" style="41" customWidth="1"/>
    <col min="5363" max="5363" width="43.28515625" style="41" customWidth="1"/>
    <col min="5364" max="5364" width="21.5703125" style="41" customWidth="1"/>
    <col min="5365" max="5365" width="16.85546875" style="41" customWidth="1"/>
    <col min="5366" max="5370" width="0" style="41" hidden="1" customWidth="1"/>
    <col min="5371" max="5371" width="90.140625" style="41" customWidth="1"/>
    <col min="5372" max="5374" width="0" style="41" hidden="1" customWidth="1"/>
    <col min="5375" max="5613" width="9.140625" style="41"/>
    <col min="5614" max="5614" width="3.85546875" style="41" customWidth="1"/>
    <col min="5615" max="5615" width="24.42578125" style="41" customWidth="1"/>
    <col min="5616" max="5616" width="7" style="41" customWidth="1"/>
    <col min="5617" max="5617" width="61.85546875" style="41" customWidth="1"/>
    <col min="5618" max="5618" width="31.7109375" style="41" customWidth="1"/>
    <col min="5619" max="5619" width="43.28515625" style="41" customWidth="1"/>
    <col min="5620" max="5620" width="21.5703125" style="41" customWidth="1"/>
    <col min="5621" max="5621" width="16.85546875" style="41" customWidth="1"/>
    <col min="5622" max="5626" width="0" style="41" hidden="1" customWidth="1"/>
    <col min="5627" max="5627" width="90.140625" style="41" customWidth="1"/>
    <col min="5628" max="5630" width="0" style="41" hidden="1" customWidth="1"/>
    <col min="5631" max="5869" width="9.140625" style="41"/>
    <col min="5870" max="5870" width="3.85546875" style="41" customWidth="1"/>
    <col min="5871" max="5871" width="24.42578125" style="41" customWidth="1"/>
    <col min="5872" max="5872" width="7" style="41" customWidth="1"/>
    <col min="5873" max="5873" width="61.85546875" style="41" customWidth="1"/>
    <col min="5874" max="5874" width="31.7109375" style="41" customWidth="1"/>
    <col min="5875" max="5875" width="43.28515625" style="41" customWidth="1"/>
    <col min="5876" max="5876" width="21.5703125" style="41" customWidth="1"/>
    <col min="5877" max="5877" width="16.85546875" style="41" customWidth="1"/>
    <col min="5878" max="5882" width="0" style="41" hidden="1" customWidth="1"/>
    <col min="5883" max="5883" width="90.140625" style="41" customWidth="1"/>
    <col min="5884" max="5886" width="0" style="41" hidden="1" customWidth="1"/>
    <col min="5887" max="6125" width="9.140625" style="41"/>
    <col min="6126" max="6126" width="3.85546875" style="41" customWidth="1"/>
    <col min="6127" max="6127" width="24.42578125" style="41" customWidth="1"/>
    <col min="6128" max="6128" width="7" style="41" customWidth="1"/>
    <col min="6129" max="6129" width="61.85546875" style="41" customWidth="1"/>
    <col min="6130" max="6130" width="31.7109375" style="41" customWidth="1"/>
    <col min="6131" max="6131" width="43.28515625" style="41" customWidth="1"/>
    <col min="6132" max="6132" width="21.5703125" style="41" customWidth="1"/>
    <col min="6133" max="6133" width="16.85546875" style="41" customWidth="1"/>
    <col min="6134" max="6138" width="0" style="41" hidden="1" customWidth="1"/>
    <col min="6139" max="6139" width="90.140625" style="41" customWidth="1"/>
    <col min="6140" max="6142" width="0" style="41" hidden="1" customWidth="1"/>
    <col min="6143" max="6381" width="9.140625" style="41"/>
    <col min="6382" max="6382" width="3.85546875" style="41" customWidth="1"/>
    <col min="6383" max="6383" width="24.42578125" style="41" customWidth="1"/>
    <col min="6384" max="6384" width="7" style="41" customWidth="1"/>
    <col min="6385" max="6385" width="61.85546875" style="41" customWidth="1"/>
    <col min="6386" max="6386" width="31.7109375" style="41" customWidth="1"/>
    <col min="6387" max="6387" width="43.28515625" style="41" customWidth="1"/>
    <col min="6388" max="6388" width="21.5703125" style="41" customWidth="1"/>
    <col min="6389" max="6389" width="16.85546875" style="41" customWidth="1"/>
    <col min="6390" max="6394" width="0" style="41" hidden="1" customWidth="1"/>
    <col min="6395" max="6395" width="90.140625" style="41" customWidth="1"/>
    <col min="6396" max="6398" width="0" style="41" hidden="1" customWidth="1"/>
    <col min="6399" max="6637" width="9.140625" style="41"/>
    <col min="6638" max="6638" width="3.85546875" style="41" customWidth="1"/>
    <col min="6639" max="6639" width="24.42578125" style="41" customWidth="1"/>
    <col min="6640" max="6640" width="7" style="41" customWidth="1"/>
    <col min="6641" max="6641" width="61.85546875" style="41" customWidth="1"/>
    <col min="6642" max="6642" width="31.7109375" style="41" customWidth="1"/>
    <col min="6643" max="6643" width="43.28515625" style="41" customWidth="1"/>
    <col min="6644" max="6644" width="21.5703125" style="41" customWidth="1"/>
    <col min="6645" max="6645" width="16.85546875" style="41" customWidth="1"/>
    <col min="6646" max="6650" width="0" style="41" hidden="1" customWidth="1"/>
    <col min="6651" max="6651" width="90.140625" style="41" customWidth="1"/>
    <col min="6652" max="6654" width="0" style="41" hidden="1" customWidth="1"/>
    <col min="6655" max="6893" width="9.140625" style="41"/>
    <col min="6894" max="6894" width="3.85546875" style="41" customWidth="1"/>
    <col min="6895" max="6895" width="24.42578125" style="41" customWidth="1"/>
    <col min="6896" max="6896" width="7" style="41" customWidth="1"/>
    <col min="6897" max="6897" width="61.85546875" style="41" customWidth="1"/>
    <col min="6898" max="6898" width="31.7109375" style="41" customWidth="1"/>
    <col min="6899" max="6899" width="43.28515625" style="41" customWidth="1"/>
    <col min="6900" max="6900" width="21.5703125" style="41" customWidth="1"/>
    <col min="6901" max="6901" width="16.85546875" style="41" customWidth="1"/>
    <col min="6902" max="6906" width="0" style="41" hidden="1" customWidth="1"/>
    <col min="6907" max="6907" width="90.140625" style="41" customWidth="1"/>
    <col min="6908" max="6910" width="0" style="41" hidden="1" customWidth="1"/>
    <col min="6911" max="7149" width="9.140625" style="41"/>
    <col min="7150" max="7150" width="3.85546875" style="41" customWidth="1"/>
    <col min="7151" max="7151" width="24.42578125" style="41" customWidth="1"/>
    <col min="7152" max="7152" width="7" style="41" customWidth="1"/>
    <col min="7153" max="7153" width="61.85546875" style="41" customWidth="1"/>
    <col min="7154" max="7154" width="31.7109375" style="41" customWidth="1"/>
    <col min="7155" max="7155" width="43.28515625" style="41" customWidth="1"/>
    <col min="7156" max="7156" width="21.5703125" style="41" customWidth="1"/>
    <col min="7157" max="7157" width="16.85546875" style="41" customWidth="1"/>
    <col min="7158" max="7162" width="0" style="41" hidden="1" customWidth="1"/>
    <col min="7163" max="7163" width="90.140625" style="41" customWidth="1"/>
    <col min="7164" max="7166" width="0" style="41" hidden="1" customWidth="1"/>
    <col min="7167" max="7405" width="9.140625" style="41"/>
    <col min="7406" max="7406" width="3.85546875" style="41" customWidth="1"/>
    <col min="7407" max="7407" width="24.42578125" style="41" customWidth="1"/>
    <col min="7408" max="7408" width="7" style="41" customWidth="1"/>
    <col min="7409" max="7409" width="61.85546875" style="41" customWidth="1"/>
    <col min="7410" max="7410" width="31.7109375" style="41" customWidth="1"/>
    <col min="7411" max="7411" width="43.28515625" style="41" customWidth="1"/>
    <col min="7412" max="7412" width="21.5703125" style="41" customWidth="1"/>
    <col min="7413" max="7413" width="16.85546875" style="41" customWidth="1"/>
    <col min="7414" max="7418" width="0" style="41" hidden="1" customWidth="1"/>
    <col min="7419" max="7419" width="90.140625" style="41" customWidth="1"/>
    <col min="7420" max="7422" width="0" style="41" hidden="1" customWidth="1"/>
    <col min="7423" max="7661" width="9.140625" style="41"/>
    <col min="7662" max="7662" width="3.85546875" style="41" customWidth="1"/>
    <col min="7663" max="7663" width="24.42578125" style="41" customWidth="1"/>
    <col min="7664" max="7664" width="7" style="41" customWidth="1"/>
    <col min="7665" max="7665" width="61.85546875" style="41" customWidth="1"/>
    <col min="7666" max="7666" width="31.7109375" style="41" customWidth="1"/>
    <col min="7667" max="7667" width="43.28515625" style="41" customWidth="1"/>
    <col min="7668" max="7668" width="21.5703125" style="41" customWidth="1"/>
    <col min="7669" max="7669" width="16.85546875" style="41" customWidth="1"/>
    <col min="7670" max="7674" width="0" style="41" hidden="1" customWidth="1"/>
    <col min="7675" max="7675" width="90.140625" style="41" customWidth="1"/>
    <col min="7676" max="7678" width="0" style="41" hidden="1" customWidth="1"/>
    <col min="7679" max="7917" width="9.140625" style="41"/>
    <col min="7918" max="7918" width="3.85546875" style="41" customWidth="1"/>
    <col min="7919" max="7919" width="24.42578125" style="41" customWidth="1"/>
    <col min="7920" max="7920" width="7" style="41" customWidth="1"/>
    <col min="7921" max="7921" width="61.85546875" style="41" customWidth="1"/>
    <col min="7922" max="7922" width="31.7109375" style="41" customWidth="1"/>
    <col min="7923" max="7923" width="43.28515625" style="41" customWidth="1"/>
    <col min="7924" max="7924" width="21.5703125" style="41" customWidth="1"/>
    <col min="7925" max="7925" width="16.85546875" style="41" customWidth="1"/>
    <col min="7926" max="7930" width="0" style="41" hidden="1" customWidth="1"/>
    <col min="7931" max="7931" width="90.140625" style="41" customWidth="1"/>
    <col min="7932" max="7934" width="0" style="41" hidden="1" customWidth="1"/>
    <col min="7935" max="8173" width="9.140625" style="41"/>
    <col min="8174" max="8174" width="3.85546875" style="41" customWidth="1"/>
    <col min="8175" max="8175" width="24.42578125" style="41" customWidth="1"/>
    <col min="8176" max="8176" width="7" style="41" customWidth="1"/>
    <col min="8177" max="8177" width="61.85546875" style="41" customWidth="1"/>
    <col min="8178" max="8178" width="31.7109375" style="41" customWidth="1"/>
    <col min="8179" max="8179" width="43.28515625" style="41" customWidth="1"/>
    <col min="8180" max="8180" width="21.5703125" style="41" customWidth="1"/>
    <col min="8181" max="8181" width="16.85546875" style="41" customWidth="1"/>
    <col min="8182" max="8186" width="0" style="41" hidden="1" customWidth="1"/>
    <col min="8187" max="8187" width="90.140625" style="41" customWidth="1"/>
    <col min="8188" max="8190" width="0" style="41" hidden="1" customWidth="1"/>
    <col min="8191" max="8429" width="9.140625" style="41"/>
    <col min="8430" max="8430" width="3.85546875" style="41" customWidth="1"/>
    <col min="8431" max="8431" width="24.42578125" style="41" customWidth="1"/>
    <col min="8432" max="8432" width="7" style="41" customWidth="1"/>
    <col min="8433" max="8433" width="61.85546875" style="41" customWidth="1"/>
    <col min="8434" max="8434" width="31.7109375" style="41" customWidth="1"/>
    <col min="8435" max="8435" width="43.28515625" style="41" customWidth="1"/>
    <col min="8436" max="8436" width="21.5703125" style="41" customWidth="1"/>
    <col min="8437" max="8437" width="16.85546875" style="41" customWidth="1"/>
    <col min="8438" max="8442" width="0" style="41" hidden="1" customWidth="1"/>
    <col min="8443" max="8443" width="90.140625" style="41" customWidth="1"/>
    <col min="8444" max="8446" width="0" style="41" hidden="1" customWidth="1"/>
    <col min="8447" max="8685" width="9.140625" style="41"/>
    <col min="8686" max="8686" width="3.85546875" style="41" customWidth="1"/>
    <col min="8687" max="8687" width="24.42578125" style="41" customWidth="1"/>
    <col min="8688" max="8688" width="7" style="41" customWidth="1"/>
    <col min="8689" max="8689" width="61.85546875" style="41" customWidth="1"/>
    <col min="8690" max="8690" width="31.7109375" style="41" customWidth="1"/>
    <col min="8691" max="8691" width="43.28515625" style="41" customWidth="1"/>
    <col min="8692" max="8692" width="21.5703125" style="41" customWidth="1"/>
    <col min="8693" max="8693" width="16.85546875" style="41" customWidth="1"/>
    <col min="8694" max="8698" width="0" style="41" hidden="1" customWidth="1"/>
    <col min="8699" max="8699" width="90.140625" style="41" customWidth="1"/>
    <col min="8700" max="8702" width="0" style="41" hidden="1" customWidth="1"/>
    <col min="8703" max="8941" width="9.140625" style="41"/>
    <col min="8942" max="8942" width="3.85546875" style="41" customWidth="1"/>
    <col min="8943" max="8943" width="24.42578125" style="41" customWidth="1"/>
    <col min="8944" max="8944" width="7" style="41" customWidth="1"/>
    <col min="8945" max="8945" width="61.85546875" style="41" customWidth="1"/>
    <col min="8946" max="8946" width="31.7109375" style="41" customWidth="1"/>
    <col min="8947" max="8947" width="43.28515625" style="41" customWidth="1"/>
    <col min="8948" max="8948" width="21.5703125" style="41" customWidth="1"/>
    <col min="8949" max="8949" width="16.85546875" style="41" customWidth="1"/>
    <col min="8950" max="8954" width="0" style="41" hidden="1" customWidth="1"/>
    <col min="8955" max="8955" width="90.140625" style="41" customWidth="1"/>
    <col min="8956" max="8958" width="0" style="41" hidden="1" customWidth="1"/>
    <col min="8959" max="9197" width="9.140625" style="41"/>
    <col min="9198" max="9198" width="3.85546875" style="41" customWidth="1"/>
    <col min="9199" max="9199" width="24.42578125" style="41" customWidth="1"/>
    <col min="9200" max="9200" width="7" style="41" customWidth="1"/>
    <col min="9201" max="9201" width="61.85546875" style="41" customWidth="1"/>
    <col min="9202" max="9202" width="31.7109375" style="41" customWidth="1"/>
    <col min="9203" max="9203" width="43.28515625" style="41" customWidth="1"/>
    <col min="9204" max="9204" width="21.5703125" style="41" customWidth="1"/>
    <col min="9205" max="9205" width="16.85546875" style="41" customWidth="1"/>
    <col min="9206" max="9210" width="0" style="41" hidden="1" customWidth="1"/>
    <col min="9211" max="9211" width="90.140625" style="41" customWidth="1"/>
    <col min="9212" max="9214" width="0" style="41" hidden="1" customWidth="1"/>
    <col min="9215" max="9453" width="9.140625" style="41"/>
    <col min="9454" max="9454" width="3.85546875" style="41" customWidth="1"/>
    <col min="9455" max="9455" width="24.42578125" style="41" customWidth="1"/>
    <col min="9456" max="9456" width="7" style="41" customWidth="1"/>
    <col min="9457" max="9457" width="61.85546875" style="41" customWidth="1"/>
    <col min="9458" max="9458" width="31.7109375" style="41" customWidth="1"/>
    <col min="9459" max="9459" width="43.28515625" style="41" customWidth="1"/>
    <col min="9460" max="9460" width="21.5703125" style="41" customWidth="1"/>
    <col min="9461" max="9461" width="16.85546875" style="41" customWidth="1"/>
    <col min="9462" max="9466" width="0" style="41" hidden="1" customWidth="1"/>
    <col min="9467" max="9467" width="90.140625" style="41" customWidth="1"/>
    <col min="9468" max="9470" width="0" style="41" hidden="1" customWidth="1"/>
    <col min="9471" max="9709" width="9.140625" style="41"/>
    <col min="9710" max="9710" width="3.85546875" style="41" customWidth="1"/>
    <col min="9711" max="9711" width="24.42578125" style="41" customWidth="1"/>
    <col min="9712" max="9712" width="7" style="41" customWidth="1"/>
    <col min="9713" max="9713" width="61.85546875" style="41" customWidth="1"/>
    <col min="9714" max="9714" width="31.7109375" style="41" customWidth="1"/>
    <col min="9715" max="9715" width="43.28515625" style="41" customWidth="1"/>
    <col min="9716" max="9716" width="21.5703125" style="41" customWidth="1"/>
    <col min="9717" max="9717" width="16.85546875" style="41" customWidth="1"/>
    <col min="9718" max="9722" width="0" style="41" hidden="1" customWidth="1"/>
    <col min="9723" max="9723" width="90.140625" style="41" customWidth="1"/>
    <col min="9724" max="9726" width="0" style="41" hidden="1" customWidth="1"/>
    <col min="9727" max="9965" width="9.140625" style="41"/>
    <col min="9966" max="9966" width="3.85546875" style="41" customWidth="1"/>
    <col min="9967" max="9967" width="24.42578125" style="41" customWidth="1"/>
    <col min="9968" max="9968" width="7" style="41" customWidth="1"/>
    <col min="9969" max="9969" width="61.85546875" style="41" customWidth="1"/>
    <col min="9970" max="9970" width="31.7109375" style="41" customWidth="1"/>
    <col min="9971" max="9971" width="43.28515625" style="41" customWidth="1"/>
    <col min="9972" max="9972" width="21.5703125" style="41" customWidth="1"/>
    <col min="9973" max="9973" width="16.85546875" style="41" customWidth="1"/>
    <col min="9974" max="9978" width="0" style="41" hidden="1" customWidth="1"/>
    <col min="9979" max="9979" width="90.140625" style="41" customWidth="1"/>
    <col min="9980" max="9982" width="0" style="41" hidden="1" customWidth="1"/>
    <col min="9983" max="10221" width="9.140625" style="41"/>
    <col min="10222" max="10222" width="3.85546875" style="41" customWidth="1"/>
    <col min="10223" max="10223" width="24.42578125" style="41" customWidth="1"/>
    <col min="10224" max="10224" width="7" style="41" customWidth="1"/>
    <col min="10225" max="10225" width="61.85546875" style="41" customWidth="1"/>
    <col min="10226" max="10226" width="31.7109375" style="41" customWidth="1"/>
    <col min="10227" max="10227" width="43.28515625" style="41" customWidth="1"/>
    <col min="10228" max="10228" width="21.5703125" style="41" customWidth="1"/>
    <col min="10229" max="10229" width="16.85546875" style="41" customWidth="1"/>
    <col min="10230" max="10234" width="0" style="41" hidden="1" customWidth="1"/>
    <col min="10235" max="10235" width="90.140625" style="41" customWidth="1"/>
    <col min="10236" max="10238" width="0" style="41" hidden="1" customWidth="1"/>
    <col min="10239" max="10477" width="9.140625" style="41"/>
    <col min="10478" max="10478" width="3.85546875" style="41" customWidth="1"/>
    <col min="10479" max="10479" width="24.42578125" style="41" customWidth="1"/>
    <col min="10480" max="10480" width="7" style="41" customWidth="1"/>
    <col min="10481" max="10481" width="61.85546875" style="41" customWidth="1"/>
    <col min="10482" max="10482" width="31.7109375" style="41" customWidth="1"/>
    <col min="10483" max="10483" width="43.28515625" style="41" customWidth="1"/>
    <col min="10484" max="10484" width="21.5703125" style="41" customWidth="1"/>
    <col min="10485" max="10485" width="16.85546875" style="41" customWidth="1"/>
    <col min="10486" max="10490" width="0" style="41" hidden="1" customWidth="1"/>
    <col min="10491" max="10491" width="90.140625" style="41" customWidth="1"/>
    <col min="10492" max="10494" width="0" style="41" hidden="1" customWidth="1"/>
    <col min="10495" max="10733" width="9.140625" style="41"/>
    <col min="10734" max="10734" width="3.85546875" style="41" customWidth="1"/>
    <col min="10735" max="10735" width="24.42578125" style="41" customWidth="1"/>
    <col min="10736" max="10736" width="7" style="41" customWidth="1"/>
    <col min="10737" max="10737" width="61.85546875" style="41" customWidth="1"/>
    <col min="10738" max="10738" width="31.7109375" style="41" customWidth="1"/>
    <col min="10739" max="10739" width="43.28515625" style="41" customWidth="1"/>
    <col min="10740" max="10740" width="21.5703125" style="41" customWidth="1"/>
    <col min="10741" max="10741" width="16.85546875" style="41" customWidth="1"/>
    <col min="10742" max="10746" width="0" style="41" hidden="1" customWidth="1"/>
    <col min="10747" max="10747" width="90.140625" style="41" customWidth="1"/>
    <col min="10748" max="10750" width="0" style="41" hidden="1" customWidth="1"/>
    <col min="10751" max="10989" width="9.140625" style="41"/>
    <col min="10990" max="10990" width="3.85546875" style="41" customWidth="1"/>
    <col min="10991" max="10991" width="24.42578125" style="41" customWidth="1"/>
    <col min="10992" max="10992" width="7" style="41" customWidth="1"/>
    <col min="10993" max="10993" width="61.85546875" style="41" customWidth="1"/>
    <col min="10994" max="10994" width="31.7109375" style="41" customWidth="1"/>
    <col min="10995" max="10995" width="43.28515625" style="41" customWidth="1"/>
    <col min="10996" max="10996" width="21.5703125" style="41" customWidth="1"/>
    <col min="10997" max="10997" width="16.85546875" style="41" customWidth="1"/>
    <col min="10998" max="11002" width="0" style="41" hidden="1" customWidth="1"/>
    <col min="11003" max="11003" width="90.140625" style="41" customWidth="1"/>
    <col min="11004" max="11006" width="0" style="41" hidden="1" customWidth="1"/>
    <col min="11007" max="11245" width="9.140625" style="41"/>
    <col min="11246" max="11246" width="3.85546875" style="41" customWidth="1"/>
    <col min="11247" max="11247" width="24.42578125" style="41" customWidth="1"/>
    <col min="11248" max="11248" width="7" style="41" customWidth="1"/>
    <col min="11249" max="11249" width="61.85546875" style="41" customWidth="1"/>
    <col min="11250" max="11250" width="31.7109375" style="41" customWidth="1"/>
    <col min="11251" max="11251" width="43.28515625" style="41" customWidth="1"/>
    <col min="11252" max="11252" width="21.5703125" style="41" customWidth="1"/>
    <col min="11253" max="11253" width="16.85546875" style="41" customWidth="1"/>
    <col min="11254" max="11258" width="0" style="41" hidden="1" customWidth="1"/>
    <col min="11259" max="11259" width="90.140625" style="41" customWidth="1"/>
    <col min="11260" max="11262" width="0" style="41" hidden="1" customWidth="1"/>
    <col min="11263" max="11501" width="9.140625" style="41"/>
    <col min="11502" max="11502" width="3.85546875" style="41" customWidth="1"/>
    <col min="11503" max="11503" width="24.42578125" style="41" customWidth="1"/>
    <col min="11504" max="11504" width="7" style="41" customWidth="1"/>
    <col min="11505" max="11505" width="61.85546875" style="41" customWidth="1"/>
    <col min="11506" max="11506" width="31.7109375" style="41" customWidth="1"/>
    <col min="11507" max="11507" width="43.28515625" style="41" customWidth="1"/>
    <col min="11508" max="11508" width="21.5703125" style="41" customWidth="1"/>
    <col min="11509" max="11509" width="16.85546875" style="41" customWidth="1"/>
    <col min="11510" max="11514" width="0" style="41" hidden="1" customWidth="1"/>
    <col min="11515" max="11515" width="90.140625" style="41" customWidth="1"/>
    <col min="11516" max="11518" width="0" style="41" hidden="1" customWidth="1"/>
    <col min="11519" max="11757" width="9.140625" style="41"/>
    <col min="11758" max="11758" width="3.85546875" style="41" customWidth="1"/>
    <col min="11759" max="11759" width="24.42578125" style="41" customWidth="1"/>
    <col min="11760" max="11760" width="7" style="41" customWidth="1"/>
    <col min="11761" max="11761" width="61.85546875" style="41" customWidth="1"/>
    <col min="11762" max="11762" width="31.7109375" style="41" customWidth="1"/>
    <col min="11763" max="11763" width="43.28515625" style="41" customWidth="1"/>
    <col min="11764" max="11764" width="21.5703125" style="41" customWidth="1"/>
    <col min="11765" max="11765" width="16.85546875" style="41" customWidth="1"/>
    <col min="11766" max="11770" width="0" style="41" hidden="1" customWidth="1"/>
    <col min="11771" max="11771" width="90.140625" style="41" customWidth="1"/>
    <col min="11772" max="11774" width="0" style="41" hidden="1" customWidth="1"/>
    <col min="11775" max="12013" width="9.140625" style="41"/>
    <col min="12014" max="12014" width="3.85546875" style="41" customWidth="1"/>
    <col min="12015" max="12015" width="24.42578125" style="41" customWidth="1"/>
    <col min="12016" max="12016" width="7" style="41" customWidth="1"/>
    <col min="12017" max="12017" width="61.85546875" style="41" customWidth="1"/>
    <col min="12018" max="12018" width="31.7109375" style="41" customWidth="1"/>
    <col min="12019" max="12019" width="43.28515625" style="41" customWidth="1"/>
    <col min="12020" max="12020" width="21.5703125" style="41" customWidth="1"/>
    <col min="12021" max="12021" width="16.85546875" style="41" customWidth="1"/>
    <col min="12022" max="12026" width="0" style="41" hidden="1" customWidth="1"/>
    <col min="12027" max="12027" width="90.140625" style="41" customWidth="1"/>
    <col min="12028" max="12030" width="0" style="41" hidden="1" customWidth="1"/>
    <col min="12031" max="12269" width="9.140625" style="41"/>
    <col min="12270" max="12270" width="3.85546875" style="41" customWidth="1"/>
    <col min="12271" max="12271" width="24.42578125" style="41" customWidth="1"/>
    <col min="12272" max="12272" width="7" style="41" customWidth="1"/>
    <col min="12273" max="12273" width="61.85546875" style="41" customWidth="1"/>
    <col min="12274" max="12274" width="31.7109375" style="41" customWidth="1"/>
    <col min="12275" max="12275" width="43.28515625" style="41" customWidth="1"/>
    <col min="12276" max="12276" width="21.5703125" style="41" customWidth="1"/>
    <col min="12277" max="12277" width="16.85546875" style="41" customWidth="1"/>
    <col min="12278" max="12282" width="0" style="41" hidden="1" customWidth="1"/>
    <col min="12283" max="12283" width="90.140625" style="41" customWidth="1"/>
    <col min="12284" max="12286" width="0" style="41" hidden="1" customWidth="1"/>
    <col min="12287" max="12525" width="9.140625" style="41"/>
    <col min="12526" max="12526" width="3.85546875" style="41" customWidth="1"/>
    <col min="12527" max="12527" width="24.42578125" style="41" customWidth="1"/>
    <col min="12528" max="12528" width="7" style="41" customWidth="1"/>
    <col min="12529" max="12529" width="61.85546875" style="41" customWidth="1"/>
    <col min="12530" max="12530" width="31.7109375" style="41" customWidth="1"/>
    <col min="12531" max="12531" width="43.28515625" style="41" customWidth="1"/>
    <col min="12532" max="12532" width="21.5703125" style="41" customWidth="1"/>
    <col min="12533" max="12533" width="16.85546875" style="41" customWidth="1"/>
    <col min="12534" max="12538" width="0" style="41" hidden="1" customWidth="1"/>
    <col min="12539" max="12539" width="90.140625" style="41" customWidth="1"/>
    <col min="12540" max="12542" width="0" style="41" hidden="1" customWidth="1"/>
    <col min="12543" max="12781" width="9.140625" style="41"/>
    <col min="12782" max="12782" width="3.85546875" style="41" customWidth="1"/>
    <col min="12783" max="12783" width="24.42578125" style="41" customWidth="1"/>
    <col min="12784" max="12784" width="7" style="41" customWidth="1"/>
    <col min="12785" max="12785" width="61.85546875" style="41" customWidth="1"/>
    <col min="12786" max="12786" width="31.7109375" style="41" customWidth="1"/>
    <col min="12787" max="12787" width="43.28515625" style="41" customWidth="1"/>
    <col min="12788" max="12788" width="21.5703125" style="41" customWidth="1"/>
    <col min="12789" max="12789" width="16.85546875" style="41" customWidth="1"/>
    <col min="12790" max="12794" width="0" style="41" hidden="1" customWidth="1"/>
    <col min="12795" max="12795" width="90.140625" style="41" customWidth="1"/>
    <col min="12796" max="12798" width="0" style="41" hidden="1" customWidth="1"/>
    <col min="12799" max="13037" width="9.140625" style="41"/>
    <col min="13038" max="13038" width="3.85546875" style="41" customWidth="1"/>
    <col min="13039" max="13039" width="24.42578125" style="41" customWidth="1"/>
    <col min="13040" max="13040" width="7" style="41" customWidth="1"/>
    <col min="13041" max="13041" width="61.85546875" style="41" customWidth="1"/>
    <col min="13042" max="13042" width="31.7109375" style="41" customWidth="1"/>
    <col min="13043" max="13043" width="43.28515625" style="41" customWidth="1"/>
    <col min="13044" max="13044" width="21.5703125" style="41" customWidth="1"/>
    <col min="13045" max="13045" width="16.85546875" style="41" customWidth="1"/>
    <col min="13046" max="13050" width="0" style="41" hidden="1" customWidth="1"/>
    <col min="13051" max="13051" width="90.140625" style="41" customWidth="1"/>
    <col min="13052" max="13054" width="0" style="41" hidden="1" customWidth="1"/>
    <col min="13055" max="13293" width="9.140625" style="41"/>
    <col min="13294" max="13294" width="3.85546875" style="41" customWidth="1"/>
    <col min="13295" max="13295" width="24.42578125" style="41" customWidth="1"/>
    <col min="13296" max="13296" width="7" style="41" customWidth="1"/>
    <col min="13297" max="13297" width="61.85546875" style="41" customWidth="1"/>
    <col min="13298" max="13298" width="31.7109375" style="41" customWidth="1"/>
    <col min="13299" max="13299" width="43.28515625" style="41" customWidth="1"/>
    <col min="13300" max="13300" width="21.5703125" style="41" customWidth="1"/>
    <col min="13301" max="13301" width="16.85546875" style="41" customWidth="1"/>
    <col min="13302" max="13306" width="0" style="41" hidden="1" customWidth="1"/>
    <col min="13307" max="13307" width="90.140625" style="41" customWidth="1"/>
    <col min="13308" max="13310" width="0" style="41" hidden="1" customWidth="1"/>
    <col min="13311" max="13549" width="9.140625" style="41"/>
    <col min="13550" max="13550" width="3.85546875" style="41" customWidth="1"/>
    <col min="13551" max="13551" width="24.42578125" style="41" customWidth="1"/>
    <col min="13552" max="13552" width="7" style="41" customWidth="1"/>
    <col min="13553" max="13553" width="61.85546875" style="41" customWidth="1"/>
    <col min="13554" max="13554" width="31.7109375" style="41" customWidth="1"/>
    <col min="13555" max="13555" width="43.28515625" style="41" customWidth="1"/>
    <col min="13556" max="13556" width="21.5703125" style="41" customWidth="1"/>
    <col min="13557" max="13557" width="16.85546875" style="41" customWidth="1"/>
    <col min="13558" max="13562" width="0" style="41" hidden="1" customWidth="1"/>
    <col min="13563" max="13563" width="90.140625" style="41" customWidth="1"/>
    <col min="13564" max="13566" width="0" style="41" hidden="1" customWidth="1"/>
    <col min="13567" max="13805" width="9.140625" style="41"/>
    <col min="13806" max="13806" width="3.85546875" style="41" customWidth="1"/>
    <col min="13807" max="13807" width="24.42578125" style="41" customWidth="1"/>
    <col min="13808" max="13808" width="7" style="41" customWidth="1"/>
    <col min="13809" max="13809" width="61.85546875" style="41" customWidth="1"/>
    <col min="13810" max="13810" width="31.7109375" style="41" customWidth="1"/>
    <col min="13811" max="13811" width="43.28515625" style="41" customWidth="1"/>
    <col min="13812" max="13812" width="21.5703125" style="41" customWidth="1"/>
    <col min="13813" max="13813" width="16.85546875" style="41" customWidth="1"/>
    <col min="13814" max="13818" width="0" style="41" hidden="1" customWidth="1"/>
    <col min="13819" max="13819" width="90.140625" style="41" customWidth="1"/>
    <col min="13820" max="13822" width="0" style="41" hidden="1" customWidth="1"/>
    <col min="13823" max="14061" width="9.140625" style="41"/>
    <col min="14062" max="14062" width="3.85546875" style="41" customWidth="1"/>
    <col min="14063" max="14063" width="24.42578125" style="41" customWidth="1"/>
    <col min="14064" max="14064" width="7" style="41" customWidth="1"/>
    <col min="14065" max="14065" width="61.85546875" style="41" customWidth="1"/>
    <col min="14066" max="14066" width="31.7109375" style="41" customWidth="1"/>
    <col min="14067" max="14067" width="43.28515625" style="41" customWidth="1"/>
    <col min="14068" max="14068" width="21.5703125" style="41" customWidth="1"/>
    <col min="14069" max="14069" width="16.85546875" style="41" customWidth="1"/>
    <col min="14070" max="14074" width="0" style="41" hidden="1" customWidth="1"/>
    <col min="14075" max="14075" width="90.140625" style="41" customWidth="1"/>
    <col min="14076" max="14078" width="0" style="41" hidden="1" customWidth="1"/>
    <col min="14079" max="14317" width="9.140625" style="41"/>
    <col min="14318" max="14318" width="3.85546875" style="41" customWidth="1"/>
    <col min="14319" max="14319" width="24.42578125" style="41" customWidth="1"/>
    <col min="14320" max="14320" width="7" style="41" customWidth="1"/>
    <col min="14321" max="14321" width="61.85546875" style="41" customWidth="1"/>
    <col min="14322" max="14322" width="31.7109375" style="41" customWidth="1"/>
    <col min="14323" max="14323" width="43.28515625" style="41" customWidth="1"/>
    <col min="14324" max="14324" width="21.5703125" style="41" customWidth="1"/>
    <col min="14325" max="14325" width="16.85546875" style="41" customWidth="1"/>
    <col min="14326" max="14330" width="0" style="41" hidden="1" customWidth="1"/>
    <col min="14331" max="14331" width="90.140625" style="41" customWidth="1"/>
    <col min="14332" max="14334" width="0" style="41" hidden="1" customWidth="1"/>
    <col min="14335" max="14573" width="9.140625" style="41"/>
    <col min="14574" max="14574" width="3.85546875" style="41" customWidth="1"/>
    <col min="14575" max="14575" width="24.42578125" style="41" customWidth="1"/>
    <col min="14576" max="14576" width="7" style="41" customWidth="1"/>
    <col min="14577" max="14577" width="61.85546875" style="41" customWidth="1"/>
    <col min="14578" max="14578" width="31.7109375" style="41" customWidth="1"/>
    <col min="14579" max="14579" width="43.28515625" style="41" customWidth="1"/>
    <col min="14580" max="14580" width="21.5703125" style="41" customWidth="1"/>
    <col min="14581" max="14581" width="16.85546875" style="41" customWidth="1"/>
    <col min="14582" max="14586" width="0" style="41" hidden="1" customWidth="1"/>
    <col min="14587" max="14587" width="90.140625" style="41" customWidth="1"/>
    <col min="14588" max="14590" width="0" style="41" hidden="1" customWidth="1"/>
    <col min="14591" max="14829" width="9.140625" style="41"/>
    <col min="14830" max="14830" width="3.85546875" style="41" customWidth="1"/>
    <col min="14831" max="14831" width="24.42578125" style="41" customWidth="1"/>
    <col min="14832" max="14832" width="7" style="41" customWidth="1"/>
    <col min="14833" max="14833" width="61.85546875" style="41" customWidth="1"/>
    <col min="14834" max="14834" width="31.7109375" style="41" customWidth="1"/>
    <col min="14835" max="14835" width="43.28515625" style="41" customWidth="1"/>
    <col min="14836" max="14836" width="21.5703125" style="41" customWidth="1"/>
    <col min="14837" max="14837" width="16.85546875" style="41" customWidth="1"/>
    <col min="14838" max="14842" width="0" style="41" hidden="1" customWidth="1"/>
    <col min="14843" max="14843" width="90.140625" style="41" customWidth="1"/>
    <col min="14844" max="14846" width="0" style="41" hidden="1" customWidth="1"/>
    <col min="14847" max="15085" width="9.140625" style="41"/>
    <col min="15086" max="15086" width="3.85546875" style="41" customWidth="1"/>
    <col min="15087" max="15087" width="24.42578125" style="41" customWidth="1"/>
    <col min="15088" max="15088" width="7" style="41" customWidth="1"/>
    <col min="15089" max="15089" width="61.85546875" style="41" customWidth="1"/>
    <col min="15090" max="15090" width="31.7109375" style="41" customWidth="1"/>
    <col min="15091" max="15091" width="43.28515625" style="41" customWidth="1"/>
    <col min="15092" max="15092" width="21.5703125" style="41" customWidth="1"/>
    <col min="15093" max="15093" width="16.85546875" style="41" customWidth="1"/>
    <col min="15094" max="15098" width="0" style="41" hidden="1" customWidth="1"/>
    <col min="15099" max="15099" width="90.140625" style="41" customWidth="1"/>
    <col min="15100" max="15102" width="0" style="41" hidden="1" customWidth="1"/>
    <col min="15103" max="15341" width="9.140625" style="41"/>
    <col min="15342" max="15342" width="3.85546875" style="41" customWidth="1"/>
    <col min="15343" max="15343" width="24.42578125" style="41" customWidth="1"/>
    <col min="15344" max="15344" width="7" style="41" customWidth="1"/>
    <col min="15345" max="15345" width="61.85546875" style="41" customWidth="1"/>
    <col min="15346" max="15346" width="31.7109375" style="41" customWidth="1"/>
    <col min="15347" max="15347" width="43.28515625" style="41" customWidth="1"/>
    <col min="15348" max="15348" width="21.5703125" style="41" customWidth="1"/>
    <col min="15349" max="15349" width="16.85546875" style="41" customWidth="1"/>
    <col min="15350" max="15354" width="0" style="41" hidden="1" customWidth="1"/>
    <col min="15355" max="15355" width="90.140625" style="41" customWidth="1"/>
    <col min="15356" max="15358" width="0" style="41" hidden="1" customWidth="1"/>
    <col min="15359" max="15597" width="9.140625" style="41"/>
    <col min="15598" max="15598" width="3.85546875" style="41" customWidth="1"/>
    <col min="15599" max="15599" width="24.42578125" style="41" customWidth="1"/>
    <col min="15600" max="15600" width="7" style="41" customWidth="1"/>
    <col min="15601" max="15601" width="61.85546875" style="41" customWidth="1"/>
    <col min="15602" max="15602" width="31.7109375" style="41" customWidth="1"/>
    <col min="15603" max="15603" width="43.28515625" style="41" customWidth="1"/>
    <col min="15604" max="15604" width="21.5703125" style="41" customWidth="1"/>
    <col min="15605" max="15605" width="16.85546875" style="41" customWidth="1"/>
    <col min="15606" max="15610" width="0" style="41" hidden="1" customWidth="1"/>
    <col min="15611" max="15611" width="90.140625" style="41" customWidth="1"/>
    <col min="15612" max="15614" width="0" style="41" hidden="1" customWidth="1"/>
    <col min="15615" max="15853" width="9.140625" style="41"/>
    <col min="15854" max="15854" width="3.85546875" style="41" customWidth="1"/>
    <col min="15855" max="15855" width="24.42578125" style="41" customWidth="1"/>
    <col min="15856" max="15856" width="7" style="41" customWidth="1"/>
    <col min="15857" max="15857" width="61.85546875" style="41" customWidth="1"/>
    <col min="15858" max="15858" width="31.7109375" style="41" customWidth="1"/>
    <col min="15859" max="15859" width="43.28515625" style="41" customWidth="1"/>
    <col min="15860" max="15860" width="21.5703125" style="41" customWidth="1"/>
    <col min="15861" max="15861" width="16.85546875" style="41" customWidth="1"/>
    <col min="15862" max="15866" width="0" style="41" hidden="1" customWidth="1"/>
    <col min="15867" max="15867" width="90.140625" style="41" customWidth="1"/>
    <col min="15868" max="15870" width="0" style="41" hidden="1" customWidth="1"/>
    <col min="15871" max="16109" width="9.140625" style="41"/>
    <col min="16110" max="16110" width="3.85546875" style="41" customWidth="1"/>
    <col min="16111" max="16111" width="24.42578125" style="41" customWidth="1"/>
    <col min="16112" max="16112" width="7" style="41" customWidth="1"/>
    <col min="16113" max="16113" width="61.85546875" style="41" customWidth="1"/>
    <col min="16114" max="16114" width="31.7109375" style="41" customWidth="1"/>
    <col min="16115" max="16115" width="43.28515625" style="41" customWidth="1"/>
    <col min="16116" max="16116" width="21.5703125" style="41" customWidth="1"/>
    <col min="16117" max="16117" width="16.85546875" style="41" customWidth="1"/>
    <col min="16118" max="16122" width="0" style="41" hidden="1" customWidth="1"/>
    <col min="16123" max="16123" width="90.140625" style="41" customWidth="1"/>
    <col min="16124" max="16126" width="0" style="41" hidden="1" customWidth="1"/>
    <col min="16127" max="16374" width="9.140625" style="41"/>
    <col min="16375" max="16376" width="9.140625" style="41" customWidth="1"/>
    <col min="16377" max="16384" width="9.140625" style="41"/>
  </cols>
  <sheetData>
    <row r="1" spans="1:47" ht="48" customHeight="1" x14ac:dyDescent="0.25">
      <c r="A1" s="340" t="s">
        <v>1360</v>
      </c>
      <c r="B1" s="341"/>
      <c r="C1" s="341"/>
      <c r="D1" s="341"/>
      <c r="E1" s="341"/>
      <c r="F1" s="341"/>
      <c r="G1" s="341"/>
      <c r="H1" s="341"/>
      <c r="I1" s="341"/>
      <c r="J1" s="341"/>
      <c r="K1" s="341"/>
      <c r="L1" s="54"/>
    </row>
    <row r="2" spans="1:47" s="311" customFormat="1" ht="15.75" x14ac:dyDescent="0.25">
      <c r="A2" s="310" t="s">
        <v>1355</v>
      </c>
      <c r="B2" s="310"/>
      <c r="C2" s="310"/>
      <c r="D2" s="310"/>
      <c r="E2" s="310"/>
      <c r="F2" s="310"/>
      <c r="G2" s="310"/>
      <c r="H2" s="310"/>
      <c r="I2" s="310"/>
      <c r="J2" s="310"/>
      <c r="K2" s="310" t="s">
        <v>1356</v>
      </c>
    </row>
    <row r="3" spans="1:47" ht="18.75" customHeight="1" x14ac:dyDescent="0.25">
      <c r="A3" s="328" t="s">
        <v>1354</v>
      </c>
      <c r="B3" s="342" t="s">
        <v>0</v>
      </c>
      <c r="C3" s="328" t="s">
        <v>2</v>
      </c>
      <c r="D3" s="328" t="s">
        <v>3</v>
      </c>
      <c r="E3" s="328" t="s">
        <v>4</v>
      </c>
      <c r="F3" s="328" t="s">
        <v>1018</v>
      </c>
      <c r="G3" s="328" t="s">
        <v>1</v>
      </c>
      <c r="H3" s="343" t="s">
        <v>1014</v>
      </c>
      <c r="I3" s="343"/>
      <c r="J3" s="343"/>
      <c r="K3" s="343"/>
      <c r="L3" s="54"/>
    </row>
    <row r="4" spans="1:47" ht="35.25" customHeight="1" x14ac:dyDescent="0.25">
      <c r="A4" s="328"/>
      <c r="B4" s="342"/>
      <c r="C4" s="328"/>
      <c r="D4" s="328"/>
      <c r="E4" s="328"/>
      <c r="F4" s="328"/>
      <c r="G4" s="328"/>
      <c r="H4" s="328" t="s">
        <v>1015</v>
      </c>
      <c r="I4" s="328"/>
      <c r="J4" s="79" t="s">
        <v>1016</v>
      </c>
      <c r="K4" s="80" t="s">
        <v>1017</v>
      </c>
      <c r="L4" s="55"/>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row>
    <row r="5" spans="1:47" ht="15.75" customHeight="1" x14ac:dyDescent="0.25">
      <c r="A5" s="79">
        <v>1</v>
      </c>
      <c r="B5" s="80">
        <v>2</v>
      </c>
      <c r="C5" s="79">
        <v>3</v>
      </c>
      <c r="D5" s="237">
        <v>4</v>
      </c>
      <c r="E5" s="79">
        <v>5</v>
      </c>
      <c r="F5" s="79">
        <v>5</v>
      </c>
      <c r="G5" s="79">
        <v>6</v>
      </c>
      <c r="H5" s="328">
        <v>7</v>
      </c>
      <c r="I5" s="328"/>
      <c r="J5" s="79">
        <v>8</v>
      </c>
      <c r="K5" s="80">
        <v>9</v>
      </c>
      <c r="L5" s="55"/>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row>
    <row r="6" spans="1:47" ht="16.5" customHeight="1" x14ac:dyDescent="0.25">
      <c r="A6" s="328" t="s">
        <v>721</v>
      </c>
      <c r="B6" s="328"/>
      <c r="C6" s="328"/>
      <c r="D6" s="328"/>
      <c r="E6" s="328"/>
      <c r="F6" s="328"/>
      <c r="G6" s="328"/>
      <c r="H6" s="328"/>
      <c r="I6" s="328"/>
      <c r="J6" s="328"/>
      <c r="K6" s="328"/>
      <c r="L6" s="55"/>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row>
    <row r="7" spans="1:47" ht="26.25" customHeight="1" x14ac:dyDescent="0.25">
      <c r="A7" s="344" t="s">
        <v>169</v>
      </c>
      <c r="B7" s="344"/>
      <c r="C7" s="344"/>
      <c r="D7" s="344"/>
      <c r="E7" s="344"/>
      <c r="F7" s="344"/>
      <c r="G7" s="344"/>
      <c r="H7" s="344"/>
      <c r="I7" s="344"/>
      <c r="J7" s="344"/>
      <c r="K7" s="344"/>
      <c r="L7" s="55"/>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row>
    <row r="8" spans="1:47" ht="75.75" customHeight="1" x14ac:dyDescent="0.25">
      <c r="A8" s="331" t="s">
        <v>170</v>
      </c>
      <c r="B8" s="81">
        <v>1</v>
      </c>
      <c r="C8" s="82" t="s">
        <v>612</v>
      </c>
      <c r="D8" s="235" t="s">
        <v>114</v>
      </c>
      <c r="E8" s="83" t="s">
        <v>10</v>
      </c>
      <c r="F8" s="84">
        <v>100</v>
      </c>
      <c r="G8" s="84" t="s">
        <v>845</v>
      </c>
      <c r="H8" s="330" t="s">
        <v>561</v>
      </c>
      <c r="I8" s="330"/>
      <c r="J8" s="240" t="s">
        <v>1246</v>
      </c>
      <c r="K8" s="86">
        <v>100</v>
      </c>
      <c r="L8" s="54"/>
    </row>
    <row r="9" spans="1:47" ht="153.75" customHeight="1" x14ac:dyDescent="0.25">
      <c r="A9" s="331"/>
      <c r="B9" s="81">
        <v>2</v>
      </c>
      <c r="C9" s="81" t="s">
        <v>171</v>
      </c>
      <c r="D9" s="82" t="s">
        <v>114</v>
      </c>
      <c r="E9" s="83" t="s">
        <v>10</v>
      </c>
      <c r="F9" s="81" t="s">
        <v>976</v>
      </c>
      <c r="G9" s="87" t="s">
        <v>845</v>
      </c>
      <c r="H9" s="319" t="s">
        <v>562</v>
      </c>
      <c r="I9" s="319"/>
      <c r="J9" s="244" t="s">
        <v>1340</v>
      </c>
      <c r="K9" s="86">
        <v>90</v>
      </c>
      <c r="L9" s="56" t="s">
        <v>1022</v>
      </c>
      <c r="M9" s="275"/>
    </row>
    <row r="10" spans="1:47" ht="267" customHeight="1" x14ac:dyDescent="0.25">
      <c r="A10" s="347" t="s">
        <v>172</v>
      </c>
      <c r="B10" s="87">
        <v>1</v>
      </c>
      <c r="C10" s="82" t="s">
        <v>174</v>
      </c>
      <c r="D10" s="82" t="s">
        <v>114</v>
      </c>
      <c r="E10" s="83" t="s">
        <v>508</v>
      </c>
      <c r="F10" s="88">
        <v>50</v>
      </c>
      <c r="G10" s="87" t="s">
        <v>845</v>
      </c>
      <c r="H10" s="345" t="s">
        <v>563</v>
      </c>
      <c r="I10" s="346"/>
      <c r="J10" s="128" t="s">
        <v>1336</v>
      </c>
      <c r="K10" s="86">
        <v>100</v>
      </c>
      <c r="L10" s="54"/>
    </row>
    <row r="11" spans="1:47" ht="156" customHeight="1" x14ac:dyDescent="0.25">
      <c r="A11" s="347"/>
      <c r="B11" s="87">
        <v>2</v>
      </c>
      <c r="C11" s="81" t="s">
        <v>173</v>
      </c>
      <c r="D11" s="235" t="s">
        <v>114</v>
      </c>
      <c r="E11" s="83" t="s">
        <v>101</v>
      </c>
      <c r="F11" s="88">
        <v>2.5</v>
      </c>
      <c r="G11" s="81" t="s">
        <v>845</v>
      </c>
      <c r="H11" s="98" t="s">
        <v>564</v>
      </c>
      <c r="I11" s="348" t="s">
        <v>1337</v>
      </c>
      <c r="J11" s="348"/>
      <c r="K11" s="86">
        <v>90</v>
      </c>
      <c r="L11" s="54"/>
    </row>
    <row r="12" spans="1:47" ht="134.25" customHeight="1" x14ac:dyDescent="0.25">
      <c r="A12" s="347"/>
      <c r="B12" s="87">
        <v>3</v>
      </c>
      <c r="C12" s="82" t="s">
        <v>175</v>
      </c>
      <c r="D12" s="82">
        <v>2021</v>
      </c>
      <c r="E12" s="83" t="s">
        <v>10</v>
      </c>
      <c r="F12" s="88">
        <v>650</v>
      </c>
      <c r="G12" s="87">
        <v>650</v>
      </c>
      <c r="H12" s="81" t="s">
        <v>565</v>
      </c>
      <c r="I12" s="348" t="s">
        <v>1247</v>
      </c>
      <c r="J12" s="348"/>
      <c r="K12" s="86">
        <v>100</v>
      </c>
      <c r="L12" s="54"/>
    </row>
    <row r="13" spans="1:47" ht="21.75" customHeight="1" x14ac:dyDescent="0.25">
      <c r="A13" s="89"/>
      <c r="B13" s="87"/>
      <c r="C13" s="82"/>
      <c r="D13" s="82"/>
      <c r="E13" s="83"/>
      <c r="F13" s="88"/>
      <c r="G13" s="87"/>
      <c r="H13" s="81"/>
      <c r="I13" s="353" t="s">
        <v>1030</v>
      </c>
      <c r="J13" s="353"/>
      <c r="K13" s="80">
        <f>SUM(K8:K12)/5</f>
        <v>96</v>
      </c>
      <c r="L13" s="54"/>
    </row>
    <row r="14" spans="1:47" ht="17.25" customHeight="1" x14ac:dyDescent="0.25">
      <c r="A14" s="349" t="s">
        <v>977</v>
      </c>
      <c r="B14" s="349"/>
      <c r="C14" s="349"/>
      <c r="D14" s="349"/>
      <c r="E14" s="349"/>
      <c r="F14" s="349"/>
      <c r="G14" s="349"/>
      <c r="H14" s="349"/>
      <c r="I14" s="349"/>
      <c r="J14" s="349"/>
      <c r="K14" s="349"/>
      <c r="L14" s="54"/>
    </row>
    <row r="15" spans="1:47" ht="27" customHeight="1" x14ac:dyDescent="0.25">
      <c r="A15" s="328" t="s">
        <v>978</v>
      </c>
      <c r="B15" s="328"/>
      <c r="C15" s="328"/>
      <c r="D15" s="328"/>
      <c r="E15" s="328"/>
      <c r="F15" s="328"/>
      <c r="G15" s="328"/>
      <c r="H15" s="328"/>
      <c r="I15" s="328"/>
      <c r="J15" s="328"/>
      <c r="K15" s="328"/>
      <c r="L15" s="54"/>
    </row>
    <row r="16" spans="1:47" ht="121.5" customHeight="1" x14ac:dyDescent="0.25">
      <c r="A16" s="337" t="s">
        <v>475</v>
      </c>
      <c r="B16" s="81">
        <v>1</v>
      </c>
      <c r="C16" s="81" t="s">
        <v>863</v>
      </c>
      <c r="D16" s="235" t="s">
        <v>5</v>
      </c>
      <c r="E16" s="83"/>
      <c r="F16" s="90"/>
      <c r="G16" s="84" t="s">
        <v>866</v>
      </c>
      <c r="H16" s="81" t="s">
        <v>864</v>
      </c>
      <c r="I16" s="332" t="s">
        <v>1038</v>
      </c>
      <c r="J16" s="332"/>
      <c r="K16" s="91">
        <v>100</v>
      </c>
      <c r="L16" s="54"/>
    </row>
    <row r="17" spans="1:12" ht="93.75" customHeight="1" x14ac:dyDescent="0.25">
      <c r="A17" s="338"/>
      <c r="B17" s="81">
        <v>2</v>
      </c>
      <c r="C17" s="81" t="s">
        <v>176</v>
      </c>
      <c r="D17" s="82" t="s">
        <v>982</v>
      </c>
      <c r="E17" s="83" t="s">
        <v>509</v>
      </c>
      <c r="F17" s="92">
        <v>5</v>
      </c>
      <c r="G17" s="82" t="s">
        <v>860</v>
      </c>
      <c r="H17" s="82" t="s">
        <v>859</v>
      </c>
      <c r="I17" s="333" t="s">
        <v>1110</v>
      </c>
      <c r="J17" s="333"/>
      <c r="K17" s="93">
        <v>90</v>
      </c>
      <c r="L17" s="54"/>
    </row>
    <row r="18" spans="1:12" ht="120" customHeight="1" x14ac:dyDescent="0.25">
      <c r="A18" s="339"/>
      <c r="B18" s="81">
        <v>3</v>
      </c>
      <c r="C18" s="94" t="s">
        <v>177</v>
      </c>
      <c r="D18" s="82" t="s">
        <v>139</v>
      </c>
      <c r="E18" s="95" t="s">
        <v>509</v>
      </c>
      <c r="F18" s="96">
        <v>10</v>
      </c>
      <c r="G18" s="96" t="s">
        <v>861</v>
      </c>
      <c r="H18" s="94"/>
      <c r="I18" s="334" t="s">
        <v>1004</v>
      </c>
      <c r="J18" s="334"/>
      <c r="K18" s="91" t="s">
        <v>1021</v>
      </c>
      <c r="L18" s="54"/>
    </row>
    <row r="19" spans="1:12" ht="102" customHeight="1" x14ac:dyDescent="0.25">
      <c r="A19" s="337" t="s">
        <v>613</v>
      </c>
      <c r="B19" s="87">
        <v>1</v>
      </c>
      <c r="C19" s="81" t="s">
        <v>178</v>
      </c>
      <c r="D19" s="235" t="s">
        <v>5</v>
      </c>
      <c r="E19" s="83"/>
      <c r="F19" s="81"/>
      <c r="G19" s="84" t="s">
        <v>865</v>
      </c>
      <c r="H19" s="81" t="s">
        <v>862</v>
      </c>
      <c r="I19" s="332" t="s">
        <v>1039</v>
      </c>
      <c r="J19" s="332"/>
      <c r="K19" s="91">
        <v>100</v>
      </c>
      <c r="L19" s="54"/>
    </row>
    <row r="20" spans="1:12" ht="105" customHeight="1" x14ac:dyDescent="0.25">
      <c r="A20" s="338"/>
      <c r="B20" s="87">
        <v>2</v>
      </c>
      <c r="C20" s="81" t="s">
        <v>439</v>
      </c>
      <c r="D20" s="82" t="s">
        <v>5</v>
      </c>
      <c r="E20" s="83" t="s">
        <v>509</v>
      </c>
      <c r="F20" s="84">
        <v>5</v>
      </c>
      <c r="G20" s="82" t="s">
        <v>980</v>
      </c>
      <c r="H20" s="82" t="s">
        <v>540</v>
      </c>
      <c r="I20" s="335" t="s">
        <v>1047</v>
      </c>
      <c r="J20" s="335"/>
      <c r="K20" s="91">
        <v>90</v>
      </c>
      <c r="L20" s="54"/>
    </row>
    <row r="21" spans="1:12" ht="105" customHeight="1" x14ac:dyDescent="0.25">
      <c r="A21" s="338"/>
      <c r="B21" s="87">
        <v>3</v>
      </c>
      <c r="C21" s="81" t="s">
        <v>179</v>
      </c>
      <c r="D21" s="87" t="s">
        <v>5</v>
      </c>
      <c r="E21" s="97" t="s">
        <v>44</v>
      </c>
      <c r="F21" s="88">
        <v>2</v>
      </c>
      <c r="G21" s="84" t="s">
        <v>979</v>
      </c>
      <c r="H21" s="84" t="s">
        <v>710</v>
      </c>
      <c r="I21" s="332" t="s">
        <v>1082</v>
      </c>
      <c r="J21" s="332"/>
      <c r="K21" s="91">
        <v>70</v>
      </c>
      <c r="L21" s="54"/>
    </row>
    <row r="22" spans="1:12" ht="111" customHeight="1" x14ac:dyDescent="0.25">
      <c r="A22" s="338"/>
      <c r="B22" s="87">
        <v>4</v>
      </c>
      <c r="C22" s="81" t="s">
        <v>180</v>
      </c>
      <c r="D22" s="82" t="s">
        <v>5</v>
      </c>
      <c r="E22" s="97" t="s">
        <v>509</v>
      </c>
      <c r="F22" s="84">
        <v>10</v>
      </c>
      <c r="G22" s="84" t="s">
        <v>677</v>
      </c>
      <c r="H22" s="84" t="s">
        <v>678</v>
      </c>
      <c r="I22" s="335" t="s">
        <v>1067</v>
      </c>
      <c r="J22" s="335"/>
      <c r="K22" s="91">
        <v>90</v>
      </c>
      <c r="L22" s="54"/>
    </row>
    <row r="23" spans="1:12" ht="85.5" customHeight="1" x14ac:dyDescent="0.25">
      <c r="A23" s="338"/>
      <c r="B23" s="87">
        <v>5</v>
      </c>
      <c r="C23" s="81" t="s">
        <v>181</v>
      </c>
      <c r="D23" s="82" t="s">
        <v>5</v>
      </c>
      <c r="E23" s="97" t="s">
        <v>509</v>
      </c>
      <c r="F23" s="84">
        <v>3</v>
      </c>
      <c r="G23" s="84" t="s">
        <v>541</v>
      </c>
      <c r="H23" s="84" t="s">
        <v>868</v>
      </c>
      <c r="I23" s="333" t="s">
        <v>1081</v>
      </c>
      <c r="J23" s="333"/>
      <c r="K23" s="93">
        <v>70</v>
      </c>
      <c r="L23" s="54"/>
    </row>
    <row r="24" spans="1:12" ht="191.25" customHeight="1" x14ac:dyDescent="0.25">
      <c r="A24" s="338"/>
      <c r="B24" s="87">
        <v>6</v>
      </c>
      <c r="C24" s="81" t="s">
        <v>182</v>
      </c>
      <c r="D24" s="82" t="s">
        <v>5</v>
      </c>
      <c r="E24" s="97" t="s">
        <v>867</v>
      </c>
      <c r="F24" s="84">
        <v>5</v>
      </c>
      <c r="G24" s="84" t="s">
        <v>680</v>
      </c>
      <c r="H24" s="84" t="s">
        <v>681</v>
      </c>
      <c r="I24" s="335" t="s">
        <v>1044</v>
      </c>
      <c r="J24" s="335"/>
      <c r="K24" s="91">
        <v>70</v>
      </c>
      <c r="L24" s="54"/>
    </row>
    <row r="25" spans="1:12" ht="189" customHeight="1" x14ac:dyDescent="0.25">
      <c r="A25" s="338"/>
      <c r="B25" s="87">
        <v>7</v>
      </c>
      <c r="C25" s="81" t="s">
        <v>183</v>
      </c>
      <c r="D25" s="82" t="s">
        <v>5</v>
      </c>
      <c r="E25" s="97" t="s">
        <v>44</v>
      </c>
      <c r="F25" s="84">
        <v>30</v>
      </c>
      <c r="G25" s="84" t="s">
        <v>869</v>
      </c>
      <c r="H25" s="84" t="s">
        <v>870</v>
      </c>
      <c r="I25" s="335" t="s">
        <v>1068</v>
      </c>
      <c r="J25" s="335"/>
      <c r="K25" s="91">
        <v>70</v>
      </c>
      <c r="L25" s="54"/>
    </row>
    <row r="26" spans="1:12" ht="98.25" customHeight="1" x14ac:dyDescent="0.25">
      <c r="A26" s="338"/>
      <c r="B26" s="87">
        <v>8</v>
      </c>
      <c r="C26" s="81" t="s">
        <v>614</v>
      </c>
      <c r="D26" s="235" t="s">
        <v>5</v>
      </c>
      <c r="E26" s="97" t="s">
        <v>509</v>
      </c>
      <c r="F26" s="87"/>
      <c r="G26" s="81" t="s">
        <v>860</v>
      </c>
      <c r="H26" s="84" t="s">
        <v>871</v>
      </c>
      <c r="I26" s="350" t="s">
        <v>1109</v>
      </c>
      <c r="J26" s="350"/>
      <c r="K26" s="91">
        <v>70</v>
      </c>
      <c r="L26" s="54"/>
    </row>
    <row r="27" spans="1:12" ht="73.5" customHeight="1" x14ac:dyDescent="0.25">
      <c r="A27" s="338"/>
      <c r="B27" s="87">
        <v>9</v>
      </c>
      <c r="C27" s="81" t="s">
        <v>184</v>
      </c>
      <c r="D27" s="82" t="s">
        <v>5</v>
      </c>
      <c r="E27" s="97" t="s">
        <v>872</v>
      </c>
      <c r="F27" s="96">
        <v>10</v>
      </c>
      <c r="G27" s="84" t="s">
        <v>543</v>
      </c>
      <c r="H27" s="84" t="s">
        <v>684</v>
      </c>
      <c r="I27" s="335" t="s">
        <v>1045</v>
      </c>
      <c r="J27" s="335"/>
      <c r="K27" s="91">
        <v>100</v>
      </c>
      <c r="L27" s="54"/>
    </row>
    <row r="28" spans="1:12" ht="92.25" customHeight="1" x14ac:dyDescent="0.25">
      <c r="A28" s="339"/>
      <c r="B28" s="87">
        <v>10</v>
      </c>
      <c r="C28" s="81" t="s">
        <v>185</v>
      </c>
      <c r="D28" s="87" t="s">
        <v>5</v>
      </c>
      <c r="E28" s="97" t="s">
        <v>44</v>
      </c>
      <c r="F28" s="87">
        <v>1</v>
      </c>
      <c r="G28" s="87"/>
      <c r="H28" s="98" t="s">
        <v>1069</v>
      </c>
      <c r="I28" s="332" t="s">
        <v>1072</v>
      </c>
      <c r="J28" s="332"/>
      <c r="K28" s="91">
        <v>30</v>
      </c>
      <c r="L28" s="54"/>
    </row>
    <row r="29" spans="1:12" ht="94.5" customHeight="1" x14ac:dyDescent="0.25">
      <c r="A29" s="331" t="s">
        <v>186</v>
      </c>
      <c r="B29" s="87">
        <v>1</v>
      </c>
      <c r="C29" s="81" t="s">
        <v>187</v>
      </c>
      <c r="D29" s="82" t="s">
        <v>5</v>
      </c>
      <c r="E29" s="97" t="s">
        <v>44</v>
      </c>
      <c r="F29" s="84">
        <v>2.5</v>
      </c>
      <c r="G29" s="84" t="s">
        <v>873</v>
      </c>
      <c r="H29" s="84" t="s">
        <v>874</v>
      </c>
      <c r="I29" s="335" t="s">
        <v>1047</v>
      </c>
      <c r="J29" s="335"/>
      <c r="K29" s="91">
        <v>90</v>
      </c>
      <c r="L29" s="54"/>
    </row>
    <row r="30" spans="1:12" ht="303" customHeight="1" x14ac:dyDescent="0.25">
      <c r="A30" s="331"/>
      <c r="B30" s="87">
        <v>2</v>
      </c>
      <c r="C30" s="81" t="s">
        <v>560</v>
      </c>
      <c r="D30" s="87" t="s">
        <v>5</v>
      </c>
      <c r="E30" s="97" t="s">
        <v>542</v>
      </c>
      <c r="F30" s="88">
        <v>5</v>
      </c>
      <c r="G30" s="84" t="s">
        <v>711</v>
      </c>
      <c r="H30" s="81" t="s">
        <v>875</v>
      </c>
      <c r="I30" s="351" t="s">
        <v>1070</v>
      </c>
      <c r="J30" s="351"/>
      <c r="K30" s="91">
        <v>50</v>
      </c>
      <c r="L30" s="54"/>
    </row>
    <row r="31" spans="1:12" ht="102" x14ac:dyDescent="0.25">
      <c r="A31" s="331"/>
      <c r="B31" s="87">
        <v>3</v>
      </c>
      <c r="C31" s="81" t="s">
        <v>188</v>
      </c>
      <c r="D31" s="87" t="s">
        <v>5</v>
      </c>
      <c r="E31" s="97" t="s">
        <v>876</v>
      </c>
      <c r="F31" s="87">
        <v>3</v>
      </c>
      <c r="G31" s="87"/>
      <c r="H31" s="81" t="s">
        <v>712</v>
      </c>
      <c r="I31" s="331" t="s">
        <v>1071</v>
      </c>
      <c r="J31" s="331"/>
      <c r="K31" s="91">
        <v>70</v>
      </c>
      <c r="L31" s="54"/>
    </row>
    <row r="32" spans="1:12" ht="63.75" x14ac:dyDescent="0.25">
      <c r="A32" s="331"/>
      <c r="B32" s="87">
        <v>4</v>
      </c>
      <c r="C32" s="81" t="s">
        <v>189</v>
      </c>
      <c r="D32" s="82" t="s">
        <v>5</v>
      </c>
      <c r="E32" s="97" t="s">
        <v>110</v>
      </c>
      <c r="F32" s="84">
        <v>25</v>
      </c>
      <c r="G32" s="84" t="s">
        <v>713</v>
      </c>
      <c r="H32" s="84" t="s">
        <v>877</v>
      </c>
      <c r="I32" s="335" t="s">
        <v>1073</v>
      </c>
      <c r="J32" s="335"/>
      <c r="K32" s="91">
        <v>70</v>
      </c>
      <c r="L32" s="54"/>
    </row>
    <row r="33" spans="1:12" ht="133.5" customHeight="1" x14ac:dyDescent="0.25">
      <c r="A33" s="331" t="s">
        <v>615</v>
      </c>
      <c r="B33" s="87">
        <v>1</v>
      </c>
      <c r="C33" s="81" t="s">
        <v>464</v>
      </c>
      <c r="D33" s="235" t="s">
        <v>104</v>
      </c>
      <c r="E33" s="97" t="s">
        <v>509</v>
      </c>
      <c r="F33" s="88">
        <v>10</v>
      </c>
      <c r="G33" s="98" t="s">
        <v>714</v>
      </c>
      <c r="H33" s="81" t="s">
        <v>878</v>
      </c>
      <c r="I33" s="332" t="s">
        <v>1075</v>
      </c>
      <c r="J33" s="332"/>
      <c r="K33" s="91">
        <v>100</v>
      </c>
      <c r="L33" s="54"/>
    </row>
    <row r="34" spans="1:12" ht="111.75" customHeight="1" x14ac:dyDescent="0.25">
      <c r="A34" s="331"/>
      <c r="B34" s="87">
        <v>2</v>
      </c>
      <c r="C34" s="81" t="s">
        <v>463</v>
      </c>
      <c r="D34" s="82" t="s">
        <v>114</v>
      </c>
      <c r="E34" s="97" t="s">
        <v>964</v>
      </c>
      <c r="F34" s="84">
        <v>30</v>
      </c>
      <c r="G34" s="84" t="s">
        <v>715</v>
      </c>
      <c r="H34" s="84" t="s">
        <v>716</v>
      </c>
      <c r="I34" s="335" t="s">
        <v>1076</v>
      </c>
      <c r="J34" s="335"/>
      <c r="K34" s="91">
        <v>90</v>
      </c>
      <c r="L34" s="54"/>
    </row>
    <row r="35" spans="1:12" ht="101.25" customHeight="1" x14ac:dyDescent="0.25">
      <c r="A35" s="331"/>
      <c r="B35" s="87">
        <v>3</v>
      </c>
      <c r="C35" s="81" t="s">
        <v>190</v>
      </c>
      <c r="D35" s="82" t="s">
        <v>5</v>
      </c>
      <c r="E35" s="97" t="s">
        <v>44</v>
      </c>
      <c r="F35" s="84">
        <v>1</v>
      </c>
      <c r="G35" s="84" t="s">
        <v>709</v>
      </c>
      <c r="H35" s="84" t="s">
        <v>879</v>
      </c>
      <c r="I35" s="99"/>
      <c r="J35" s="100" t="s">
        <v>1074</v>
      </c>
      <c r="K35" s="91">
        <v>90</v>
      </c>
      <c r="L35" s="54"/>
    </row>
    <row r="36" spans="1:12" ht="135" customHeight="1" x14ac:dyDescent="0.25">
      <c r="A36" s="331"/>
      <c r="B36" s="87">
        <v>4</v>
      </c>
      <c r="C36" s="81" t="s">
        <v>880</v>
      </c>
      <c r="D36" s="82" t="s">
        <v>5</v>
      </c>
      <c r="E36" s="97" t="s">
        <v>882</v>
      </c>
      <c r="F36" s="84"/>
      <c r="G36" s="84" t="s">
        <v>544</v>
      </c>
      <c r="H36" s="84" t="s">
        <v>881</v>
      </c>
      <c r="I36" s="99"/>
      <c r="J36" s="100" t="s">
        <v>1077</v>
      </c>
      <c r="K36" s="91">
        <v>90</v>
      </c>
      <c r="L36" s="54"/>
    </row>
    <row r="37" spans="1:12" ht="93.75" customHeight="1" x14ac:dyDescent="0.25">
      <c r="A37" s="331"/>
      <c r="B37" s="87">
        <v>5</v>
      </c>
      <c r="C37" s="81" t="s">
        <v>462</v>
      </c>
      <c r="D37" s="87" t="s">
        <v>5</v>
      </c>
      <c r="E37" s="97" t="s">
        <v>883</v>
      </c>
      <c r="F37" s="101">
        <v>0.5</v>
      </c>
      <c r="G37" s="84" t="s">
        <v>683</v>
      </c>
      <c r="H37" s="82" t="s">
        <v>1078</v>
      </c>
      <c r="I37" s="102"/>
      <c r="J37" s="103" t="s">
        <v>1107</v>
      </c>
      <c r="K37" s="91">
        <v>70</v>
      </c>
      <c r="L37" s="54"/>
    </row>
    <row r="38" spans="1:12" ht="83.25" customHeight="1" x14ac:dyDescent="0.25">
      <c r="A38" s="331"/>
      <c r="B38" s="87">
        <v>6</v>
      </c>
      <c r="C38" s="81" t="s">
        <v>191</v>
      </c>
      <c r="D38" s="82" t="s">
        <v>5</v>
      </c>
      <c r="E38" s="97" t="s">
        <v>44</v>
      </c>
      <c r="F38" s="84">
        <v>1</v>
      </c>
      <c r="G38" s="84" t="s">
        <v>545</v>
      </c>
      <c r="H38" s="84" t="s">
        <v>546</v>
      </c>
      <c r="I38" s="99"/>
      <c r="J38" s="100" t="s">
        <v>1079</v>
      </c>
      <c r="K38" s="91">
        <v>90</v>
      </c>
      <c r="L38" s="54"/>
    </row>
    <row r="39" spans="1:12" ht="85.5" customHeight="1" x14ac:dyDescent="0.25">
      <c r="A39" s="331"/>
      <c r="B39" s="87">
        <v>7</v>
      </c>
      <c r="C39" s="81" t="s">
        <v>192</v>
      </c>
      <c r="D39" s="82" t="s">
        <v>5</v>
      </c>
      <c r="E39" s="97" t="s">
        <v>884</v>
      </c>
      <c r="F39" s="84">
        <v>10</v>
      </c>
      <c r="G39" s="84" t="s">
        <v>547</v>
      </c>
      <c r="H39" s="84" t="s">
        <v>885</v>
      </c>
      <c r="I39" s="99"/>
      <c r="J39" s="100" t="s">
        <v>1080</v>
      </c>
      <c r="K39" s="91">
        <v>70</v>
      </c>
      <c r="L39" s="54"/>
    </row>
    <row r="40" spans="1:12" ht="87.75" customHeight="1" x14ac:dyDescent="0.25">
      <c r="A40" s="331"/>
      <c r="B40" s="87">
        <v>8</v>
      </c>
      <c r="C40" s="81" t="s">
        <v>193</v>
      </c>
      <c r="D40" s="239" t="s">
        <v>5</v>
      </c>
      <c r="E40" s="95" t="s">
        <v>542</v>
      </c>
      <c r="F40" s="104">
        <v>10</v>
      </c>
      <c r="G40" s="94"/>
      <c r="H40" s="105" t="s">
        <v>886</v>
      </c>
      <c r="I40" s="106"/>
      <c r="J40" s="85" t="s">
        <v>1108</v>
      </c>
      <c r="K40" s="91">
        <v>100</v>
      </c>
      <c r="L40" s="54"/>
    </row>
    <row r="41" spans="1:12" ht="176.25" customHeight="1" x14ac:dyDescent="0.25">
      <c r="A41" s="337" t="s">
        <v>194</v>
      </c>
      <c r="B41" s="107">
        <v>1</v>
      </c>
      <c r="C41" s="94" t="s">
        <v>195</v>
      </c>
      <c r="D41" s="108" t="s">
        <v>5</v>
      </c>
      <c r="E41" s="109"/>
      <c r="F41" s="110"/>
      <c r="G41" s="108" t="s">
        <v>717</v>
      </c>
      <c r="H41" s="108" t="s">
        <v>963</v>
      </c>
      <c r="I41" s="111"/>
      <c r="J41" s="112" t="s">
        <v>1046</v>
      </c>
      <c r="K41" s="91">
        <v>100</v>
      </c>
      <c r="L41" s="54"/>
    </row>
    <row r="42" spans="1:12" ht="231.75" customHeight="1" x14ac:dyDescent="0.25">
      <c r="A42" s="338"/>
      <c r="B42" s="107">
        <v>2</v>
      </c>
      <c r="C42" s="94" t="s">
        <v>196</v>
      </c>
      <c r="D42" s="235">
        <v>2021</v>
      </c>
      <c r="E42" s="109" t="s">
        <v>443</v>
      </c>
      <c r="F42" s="113">
        <v>8</v>
      </c>
      <c r="G42" s="114"/>
      <c r="H42" s="114" t="s">
        <v>962</v>
      </c>
      <c r="I42" s="115"/>
      <c r="J42" s="116" t="s">
        <v>1048</v>
      </c>
      <c r="K42" s="91">
        <v>100</v>
      </c>
      <c r="L42" s="54"/>
    </row>
    <row r="43" spans="1:12" ht="351" customHeight="1" x14ac:dyDescent="0.25">
      <c r="A43" s="339"/>
      <c r="B43" s="107">
        <v>3</v>
      </c>
      <c r="C43" s="94" t="s">
        <v>197</v>
      </c>
      <c r="D43" s="108" t="s">
        <v>550</v>
      </c>
      <c r="E43" s="109" t="s">
        <v>443</v>
      </c>
      <c r="F43" s="113">
        <v>0.5</v>
      </c>
      <c r="G43" s="114" t="s">
        <v>548</v>
      </c>
      <c r="H43" s="109" t="s">
        <v>549</v>
      </c>
      <c r="I43" s="109"/>
      <c r="J43" s="251" t="s">
        <v>1049</v>
      </c>
      <c r="K43" s="91">
        <v>100</v>
      </c>
      <c r="L43" s="54"/>
    </row>
    <row r="44" spans="1:12" x14ac:dyDescent="0.25">
      <c r="A44" s="81"/>
      <c r="B44" s="107"/>
      <c r="C44" s="94"/>
      <c r="D44" s="108"/>
      <c r="E44" s="109"/>
      <c r="F44" s="113"/>
      <c r="G44" s="114"/>
      <c r="H44" s="109"/>
      <c r="I44" s="249"/>
      <c r="J44" s="252" t="s">
        <v>1030</v>
      </c>
      <c r="K44" s="250">
        <f>SUM(K16:K43)/27</f>
        <v>82.592592592592595</v>
      </c>
      <c r="L44" s="54"/>
    </row>
    <row r="45" spans="1:12" ht="36" customHeight="1" x14ac:dyDescent="0.25">
      <c r="A45" s="328" t="s">
        <v>745</v>
      </c>
      <c r="B45" s="331"/>
      <c r="C45" s="331"/>
      <c r="D45" s="331"/>
      <c r="E45" s="331"/>
      <c r="F45" s="331"/>
      <c r="G45" s="331"/>
      <c r="H45" s="331"/>
      <c r="I45" s="331"/>
      <c r="J45" s="352"/>
      <c r="K45" s="331"/>
      <c r="L45" s="54"/>
    </row>
    <row r="46" spans="1:12" ht="102.75" customHeight="1" x14ac:dyDescent="0.25">
      <c r="A46" s="331" t="s">
        <v>616</v>
      </c>
      <c r="B46" s="119" t="s">
        <v>102</v>
      </c>
      <c r="C46" s="82" t="s">
        <v>198</v>
      </c>
      <c r="D46" s="82" t="s">
        <v>5</v>
      </c>
      <c r="E46" s="81" t="s">
        <v>6</v>
      </c>
      <c r="F46" s="120"/>
      <c r="G46" s="81" t="s">
        <v>8</v>
      </c>
      <c r="H46" s="81" t="s">
        <v>566</v>
      </c>
      <c r="I46" s="81"/>
      <c r="J46" s="85" t="s">
        <v>1083</v>
      </c>
      <c r="K46" s="121">
        <v>50</v>
      </c>
      <c r="L46" s="54"/>
    </row>
    <row r="47" spans="1:12" ht="132" customHeight="1" x14ac:dyDescent="0.2">
      <c r="A47" s="331"/>
      <c r="B47" s="119" t="s">
        <v>103</v>
      </c>
      <c r="C47" s="82" t="s">
        <v>199</v>
      </c>
      <c r="D47" s="235" t="s">
        <v>5</v>
      </c>
      <c r="E47" s="81" t="s">
        <v>443</v>
      </c>
      <c r="F47" s="88">
        <v>8</v>
      </c>
      <c r="G47" s="122"/>
      <c r="H47" s="123" t="s">
        <v>567</v>
      </c>
      <c r="I47" s="104"/>
      <c r="J47" s="124" t="s">
        <v>1035</v>
      </c>
      <c r="K47" s="121">
        <v>70</v>
      </c>
      <c r="L47" s="54"/>
    </row>
    <row r="48" spans="1:12" ht="277.5" customHeight="1" x14ac:dyDescent="0.25">
      <c r="A48" s="331"/>
      <c r="B48" s="119" t="s">
        <v>154</v>
      </c>
      <c r="C48" s="82" t="s">
        <v>200</v>
      </c>
      <c r="D48" s="82" t="s">
        <v>5</v>
      </c>
      <c r="E48" s="83" t="s">
        <v>846</v>
      </c>
      <c r="F48" s="101">
        <v>3</v>
      </c>
      <c r="G48" s="101" t="s">
        <v>501</v>
      </c>
      <c r="H48" s="101" t="s">
        <v>1034</v>
      </c>
      <c r="I48" s="101"/>
      <c r="J48" s="125" t="s">
        <v>1052</v>
      </c>
      <c r="K48" s="86">
        <v>70</v>
      </c>
      <c r="L48" s="54"/>
    </row>
    <row r="49" spans="1:13" ht="392.25" customHeight="1" x14ac:dyDescent="0.25">
      <c r="A49" s="331"/>
      <c r="B49" s="119" t="s">
        <v>156</v>
      </c>
      <c r="C49" s="82" t="s">
        <v>201</v>
      </c>
      <c r="D49" s="82" t="s">
        <v>5</v>
      </c>
      <c r="E49" s="83" t="s">
        <v>508</v>
      </c>
      <c r="F49" s="101">
        <v>10</v>
      </c>
      <c r="G49" s="101" t="s">
        <v>501</v>
      </c>
      <c r="H49" s="101" t="s">
        <v>502</v>
      </c>
      <c r="I49" s="101"/>
      <c r="J49" s="125" t="s">
        <v>1122</v>
      </c>
      <c r="K49" s="86">
        <v>90</v>
      </c>
      <c r="L49" s="54"/>
    </row>
    <row r="50" spans="1:13" ht="115.5" customHeight="1" x14ac:dyDescent="0.25">
      <c r="A50" s="331"/>
      <c r="B50" s="119" t="s">
        <v>157</v>
      </c>
      <c r="C50" s="82" t="s">
        <v>18</v>
      </c>
      <c r="D50" s="82" t="s">
        <v>5</v>
      </c>
      <c r="E50" s="83" t="s">
        <v>503</v>
      </c>
      <c r="F50" s="87">
        <v>150</v>
      </c>
      <c r="G50" s="81" t="s">
        <v>568</v>
      </c>
      <c r="H50" s="81" t="s">
        <v>847</v>
      </c>
      <c r="I50" s="88"/>
      <c r="J50" s="85" t="s">
        <v>1053</v>
      </c>
      <c r="K50" s="86">
        <v>50</v>
      </c>
      <c r="L50" s="54"/>
    </row>
    <row r="51" spans="1:13" ht="88.5" customHeight="1" x14ac:dyDescent="0.25">
      <c r="A51" s="317" t="s">
        <v>476</v>
      </c>
      <c r="B51" s="126" t="s">
        <v>102</v>
      </c>
      <c r="C51" s="82" t="s">
        <v>202</v>
      </c>
      <c r="D51" s="82" t="s">
        <v>5</v>
      </c>
      <c r="E51" s="83" t="s">
        <v>10</v>
      </c>
      <c r="F51" s="87"/>
      <c r="G51" s="127">
        <v>0.94</v>
      </c>
      <c r="H51" s="98" t="s">
        <v>584</v>
      </c>
      <c r="I51" s="87"/>
      <c r="J51" s="85" t="s">
        <v>1054</v>
      </c>
      <c r="K51" s="86">
        <v>100</v>
      </c>
      <c r="L51" s="54"/>
    </row>
    <row r="52" spans="1:13" ht="270" customHeight="1" x14ac:dyDescent="0.25">
      <c r="A52" s="317"/>
      <c r="B52" s="126" t="s">
        <v>103</v>
      </c>
      <c r="C52" s="82" t="s">
        <v>203</v>
      </c>
      <c r="D52" s="235" t="s">
        <v>5</v>
      </c>
      <c r="E52" s="83" t="s">
        <v>508</v>
      </c>
      <c r="F52" s="88">
        <v>5</v>
      </c>
      <c r="G52" s="81" t="s">
        <v>569</v>
      </c>
      <c r="H52" s="98">
        <v>0.45</v>
      </c>
      <c r="I52" s="88"/>
      <c r="J52" s="128" t="s">
        <v>1036</v>
      </c>
      <c r="K52" s="86">
        <v>100</v>
      </c>
      <c r="L52" s="54"/>
    </row>
    <row r="53" spans="1:13" ht="243.75" customHeight="1" x14ac:dyDescent="0.25">
      <c r="A53" s="317"/>
      <c r="B53" s="126" t="s">
        <v>154</v>
      </c>
      <c r="C53" s="82" t="s">
        <v>204</v>
      </c>
      <c r="D53" s="82" t="s">
        <v>5</v>
      </c>
      <c r="E53" s="83" t="s">
        <v>508</v>
      </c>
      <c r="F53" s="88">
        <v>1</v>
      </c>
      <c r="G53" s="87">
        <v>0</v>
      </c>
      <c r="H53" s="81" t="s">
        <v>570</v>
      </c>
      <c r="I53" s="88"/>
      <c r="J53" s="133" t="s">
        <v>1253</v>
      </c>
      <c r="K53" s="86">
        <v>100</v>
      </c>
      <c r="L53" s="54"/>
    </row>
    <row r="54" spans="1:13" ht="298.5" customHeight="1" x14ac:dyDescent="0.25">
      <c r="A54" s="81" t="s">
        <v>205</v>
      </c>
      <c r="B54" s="130" t="s">
        <v>102</v>
      </c>
      <c r="C54" s="82" t="s">
        <v>617</v>
      </c>
      <c r="D54" s="235" t="s">
        <v>5</v>
      </c>
      <c r="E54" s="81" t="s">
        <v>110</v>
      </c>
      <c r="F54" s="88">
        <v>75</v>
      </c>
      <c r="G54" s="81" t="s">
        <v>504</v>
      </c>
      <c r="H54" s="81" t="s">
        <v>571</v>
      </c>
      <c r="I54" s="131"/>
      <c r="J54" s="85" t="s">
        <v>1032</v>
      </c>
      <c r="K54" s="86">
        <v>100</v>
      </c>
      <c r="L54" s="54"/>
    </row>
    <row r="55" spans="1:13" ht="69.75" customHeight="1" x14ac:dyDescent="0.25">
      <c r="A55" s="337" t="s">
        <v>1359</v>
      </c>
      <c r="B55" s="119" t="s">
        <v>102</v>
      </c>
      <c r="C55" s="81" t="s">
        <v>206</v>
      </c>
      <c r="D55" s="235" t="s">
        <v>5</v>
      </c>
      <c r="E55" s="81" t="s">
        <v>848</v>
      </c>
      <c r="F55" s="88">
        <v>50</v>
      </c>
      <c r="G55" s="81" t="s">
        <v>505</v>
      </c>
      <c r="H55" s="98" t="s">
        <v>573</v>
      </c>
      <c r="I55" s="88"/>
      <c r="J55" s="132" t="s">
        <v>1252</v>
      </c>
      <c r="K55" s="86">
        <v>100</v>
      </c>
      <c r="L55" s="54"/>
    </row>
    <row r="56" spans="1:13" ht="130.5" customHeight="1" x14ac:dyDescent="0.25">
      <c r="A56" s="338"/>
      <c r="B56" s="119" t="s">
        <v>103</v>
      </c>
      <c r="C56" s="81" t="s">
        <v>24</v>
      </c>
      <c r="D56" s="235" t="s">
        <v>5</v>
      </c>
      <c r="E56" s="81" t="s">
        <v>110</v>
      </c>
      <c r="F56" s="101"/>
      <c r="G56" s="82" t="s">
        <v>849</v>
      </c>
      <c r="H56" s="82" t="s">
        <v>850</v>
      </c>
      <c r="I56" s="101"/>
      <c r="J56" s="133" t="s">
        <v>1251</v>
      </c>
      <c r="K56" s="272">
        <v>90</v>
      </c>
      <c r="L56" s="77"/>
      <c r="M56" s="273"/>
    </row>
    <row r="57" spans="1:13" ht="97.5" customHeight="1" x14ac:dyDescent="0.25">
      <c r="A57" s="339"/>
      <c r="B57" s="119" t="s">
        <v>154</v>
      </c>
      <c r="C57" s="81" t="s">
        <v>618</v>
      </c>
      <c r="D57" s="235" t="s">
        <v>5</v>
      </c>
      <c r="E57" s="81" t="s">
        <v>110</v>
      </c>
      <c r="F57" s="104">
        <v>28</v>
      </c>
      <c r="G57" s="82" t="s">
        <v>506</v>
      </c>
      <c r="H57" s="82" t="s">
        <v>572</v>
      </c>
      <c r="I57" s="134"/>
      <c r="J57" s="111" t="s">
        <v>1250</v>
      </c>
      <c r="K57" s="272">
        <v>100</v>
      </c>
      <c r="L57" s="77"/>
      <c r="M57" s="273"/>
    </row>
    <row r="58" spans="1:13" ht="143.25" customHeight="1" x14ac:dyDescent="0.25">
      <c r="A58" s="331" t="s">
        <v>207</v>
      </c>
      <c r="B58" s="119" t="s">
        <v>102</v>
      </c>
      <c r="C58" s="81" t="s">
        <v>851</v>
      </c>
      <c r="D58" s="235" t="s">
        <v>5</v>
      </c>
      <c r="E58" s="81" t="s">
        <v>443</v>
      </c>
      <c r="F58" s="84"/>
      <c r="G58" s="119"/>
      <c r="H58" s="84" t="s">
        <v>577</v>
      </c>
      <c r="I58" s="84"/>
      <c r="J58" s="85" t="s">
        <v>1322</v>
      </c>
      <c r="K58" s="272">
        <v>90</v>
      </c>
      <c r="L58" s="77"/>
      <c r="M58" s="273"/>
    </row>
    <row r="59" spans="1:13" ht="117" customHeight="1" x14ac:dyDescent="0.25">
      <c r="A59" s="331"/>
      <c r="B59" s="119" t="s">
        <v>103</v>
      </c>
      <c r="C59" s="81" t="s">
        <v>619</v>
      </c>
      <c r="D59" s="235" t="s">
        <v>5</v>
      </c>
      <c r="E59" s="81"/>
      <c r="F59" s="84"/>
      <c r="G59" s="119"/>
      <c r="H59" s="84" t="s">
        <v>575</v>
      </c>
      <c r="I59" s="84"/>
      <c r="J59" s="99" t="s">
        <v>1249</v>
      </c>
      <c r="K59" s="86">
        <v>90</v>
      </c>
      <c r="L59" s="54"/>
    </row>
    <row r="60" spans="1:13" ht="116.25" customHeight="1" x14ac:dyDescent="0.25">
      <c r="A60" s="331"/>
      <c r="B60" s="119" t="s">
        <v>154</v>
      </c>
      <c r="C60" s="81" t="s">
        <v>208</v>
      </c>
      <c r="D60" s="235" t="s">
        <v>5</v>
      </c>
      <c r="E60" s="81" t="s">
        <v>10</v>
      </c>
      <c r="F60" s="84"/>
      <c r="G60" s="119"/>
      <c r="H60" s="84" t="s">
        <v>576</v>
      </c>
      <c r="I60" s="84"/>
      <c r="J60" s="85" t="s">
        <v>1248</v>
      </c>
      <c r="K60" s="86">
        <v>100</v>
      </c>
      <c r="L60" s="54"/>
    </row>
    <row r="61" spans="1:13" ht="171" customHeight="1" x14ac:dyDescent="0.25">
      <c r="A61" s="81" t="s">
        <v>500</v>
      </c>
      <c r="B61" s="119" t="s">
        <v>102</v>
      </c>
      <c r="C61" s="81" t="s">
        <v>209</v>
      </c>
      <c r="D61" s="235" t="s">
        <v>118</v>
      </c>
      <c r="E61" s="81" t="s">
        <v>507</v>
      </c>
      <c r="F61" s="84"/>
      <c r="G61" s="119"/>
      <c r="H61" s="84" t="s">
        <v>981</v>
      </c>
      <c r="I61" s="84"/>
      <c r="J61" s="85" t="s">
        <v>1033</v>
      </c>
      <c r="K61" s="86">
        <v>70</v>
      </c>
      <c r="L61" s="54"/>
    </row>
    <row r="62" spans="1:13" ht="98.25" customHeight="1" x14ac:dyDescent="0.25">
      <c r="A62" s="331" t="s">
        <v>210</v>
      </c>
      <c r="B62" s="119" t="s">
        <v>102</v>
      </c>
      <c r="C62" s="81" t="s">
        <v>211</v>
      </c>
      <c r="D62" s="239" t="s">
        <v>5</v>
      </c>
      <c r="E62" s="89" t="s">
        <v>10</v>
      </c>
      <c r="F62" s="104">
        <v>20</v>
      </c>
      <c r="G62" s="94" t="s">
        <v>852</v>
      </c>
      <c r="H62" s="94" t="s">
        <v>578</v>
      </c>
      <c r="I62" s="104"/>
      <c r="J62" s="85" t="s">
        <v>1123</v>
      </c>
      <c r="K62" s="86">
        <v>100</v>
      </c>
      <c r="L62" s="54"/>
    </row>
    <row r="63" spans="1:13" ht="123.75" customHeight="1" x14ac:dyDescent="0.25">
      <c r="A63" s="331"/>
      <c r="B63" s="119" t="s">
        <v>103</v>
      </c>
      <c r="C63" s="81" t="s">
        <v>620</v>
      </c>
      <c r="D63" s="239" t="s">
        <v>139</v>
      </c>
      <c r="E63" s="89" t="s">
        <v>110</v>
      </c>
      <c r="F63" s="104">
        <v>15</v>
      </c>
      <c r="G63" s="94" t="s">
        <v>853</v>
      </c>
      <c r="H63" s="94"/>
      <c r="I63" s="94"/>
      <c r="J63" s="81" t="s">
        <v>1004</v>
      </c>
      <c r="K63" s="86" t="s">
        <v>1021</v>
      </c>
      <c r="L63" s="54"/>
    </row>
    <row r="64" spans="1:13" ht="154.5" customHeight="1" x14ac:dyDescent="0.25">
      <c r="A64" s="331"/>
      <c r="B64" s="119" t="s">
        <v>154</v>
      </c>
      <c r="C64" s="81" t="s">
        <v>212</v>
      </c>
      <c r="D64" s="239" t="s">
        <v>5</v>
      </c>
      <c r="E64" s="81" t="s">
        <v>854</v>
      </c>
      <c r="F64" s="84">
        <v>5</v>
      </c>
      <c r="G64" s="119" t="s">
        <v>855</v>
      </c>
      <c r="H64" s="84" t="s">
        <v>579</v>
      </c>
      <c r="I64" s="84"/>
      <c r="J64" s="85" t="s">
        <v>1124</v>
      </c>
      <c r="K64" s="86">
        <v>100</v>
      </c>
      <c r="L64" s="54"/>
    </row>
    <row r="65" spans="1:12" ht="105" customHeight="1" x14ac:dyDescent="0.25">
      <c r="A65" s="331"/>
      <c r="B65" s="119" t="s">
        <v>156</v>
      </c>
      <c r="C65" s="81" t="s">
        <v>471</v>
      </c>
      <c r="D65" s="239" t="s">
        <v>5</v>
      </c>
      <c r="E65" s="81" t="s">
        <v>508</v>
      </c>
      <c r="F65" s="84">
        <v>42</v>
      </c>
      <c r="G65" s="119" t="s">
        <v>856</v>
      </c>
      <c r="H65" s="84" t="s">
        <v>580</v>
      </c>
      <c r="I65" s="84"/>
      <c r="J65" s="85" t="s">
        <v>1125</v>
      </c>
      <c r="K65" s="86">
        <v>100</v>
      </c>
      <c r="L65" s="54"/>
    </row>
    <row r="66" spans="1:12" ht="95.25" customHeight="1" x14ac:dyDescent="0.25">
      <c r="A66" s="331" t="s">
        <v>213</v>
      </c>
      <c r="B66" s="119" t="s">
        <v>102</v>
      </c>
      <c r="C66" s="81" t="s">
        <v>215</v>
      </c>
      <c r="D66" s="239" t="s">
        <v>5</v>
      </c>
      <c r="E66" s="81" t="s">
        <v>10</v>
      </c>
      <c r="F66" s="84"/>
      <c r="G66" s="119" t="s">
        <v>581</v>
      </c>
      <c r="H66" s="84" t="s">
        <v>781</v>
      </c>
      <c r="I66" s="84"/>
      <c r="J66" s="85" t="s">
        <v>1284</v>
      </c>
      <c r="K66" s="86">
        <v>50</v>
      </c>
      <c r="L66" s="54"/>
    </row>
    <row r="67" spans="1:12" ht="97.5" customHeight="1" x14ac:dyDescent="0.25">
      <c r="A67" s="331"/>
      <c r="B67" s="119" t="s">
        <v>103</v>
      </c>
      <c r="C67" s="81" t="s">
        <v>216</v>
      </c>
      <c r="D67" s="239" t="s">
        <v>5</v>
      </c>
      <c r="E67" s="81" t="s">
        <v>509</v>
      </c>
      <c r="F67" s="84"/>
      <c r="G67" s="119"/>
      <c r="H67" s="84" t="s">
        <v>857</v>
      </c>
      <c r="I67" s="84"/>
      <c r="J67" s="85" t="s">
        <v>1126</v>
      </c>
      <c r="K67" s="86">
        <v>70</v>
      </c>
      <c r="L67" s="54"/>
    </row>
    <row r="68" spans="1:12" ht="105.75" customHeight="1" x14ac:dyDescent="0.25">
      <c r="A68" s="331"/>
      <c r="B68" s="119" t="s">
        <v>154</v>
      </c>
      <c r="C68" s="81" t="s">
        <v>217</v>
      </c>
      <c r="D68" s="82" t="s">
        <v>5</v>
      </c>
      <c r="E68" s="83" t="s">
        <v>443</v>
      </c>
      <c r="F68" s="101">
        <v>10</v>
      </c>
      <c r="G68" s="82">
        <v>0</v>
      </c>
      <c r="H68" s="81" t="s">
        <v>510</v>
      </c>
      <c r="I68" s="88"/>
      <c r="J68" s="85" t="s">
        <v>1127</v>
      </c>
      <c r="K68" s="86">
        <v>50</v>
      </c>
      <c r="L68" s="54"/>
    </row>
    <row r="69" spans="1:12" ht="94.5" customHeight="1" x14ac:dyDescent="0.25">
      <c r="A69" s="331"/>
      <c r="B69" s="119" t="s">
        <v>156</v>
      </c>
      <c r="C69" s="81" t="s">
        <v>218</v>
      </c>
      <c r="D69" s="235" t="s">
        <v>5</v>
      </c>
      <c r="E69" s="81" t="s">
        <v>110</v>
      </c>
      <c r="F69" s="84">
        <v>40</v>
      </c>
      <c r="G69" s="119" t="s">
        <v>511</v>
      </c>
      <c r="H69" s="84" t="s">
        <v>582</v>
      </c>
      <c r="I69" s="84"/>
      <c r="J69" s="240" t="s">
        <v>1283</v>
      </c>
      <c r="K69" s="86">
        <v>100</v>
      </c>
      <c r="L69" s="54"/>
    </row>
    <row r="70" spans="1:12" ht="153.75" customHeight="1" x14ac:dyDescent="0.25">
      <c r="A70" s="331"/>
      <c r="B70" s="119" t="s">
        <v>157</v>
      </c>
      <c r="C70" s="81" t="s">
        <v>219</v>
      </c>
      <c r="D70" s="235" t="s">
        <v>5</v>
      </c>
      <c r="E70" s="81" t="s">
        <v>858</v>
      </c>
      <c r="F70" s="84">
        <v>5</v>
      </c>
      <c r="G70" s="119"/>
      <c r="H70" s="84" t="s">
        <v>583</v>
      </c>
      <c r="I70" s="84"/>
      <c r="J70" s="128" t="s">
        <v>1128</v>
      </c>
      <c r="K70" s="86">
        <v>90</v>
      </c>
      <c r="L70" s="54"/>
    </row>
    <row r="71" spans="1:12" ht="76.5" x14ac:dyDescent="0.25">
      <c r="A71" s="331"/>
      <c r="B71" s="119" t="s">
        <v>214</v>
      </c>
      <c r="C71" s="81" t="s">
        <v>220</v>
      </c>
      <c r="D71" s="82" t="s">
        <v>5</v>
      </c>
      <c r="E71" s="83" t="s">
        <v>101</v>
      </c>
      <c r="F71" s="84">
        <v>2</v>
      </c>
      <c r="G71" s="84" t="s">
        <v>512</v>
      </c>
      <c r="H71" s="82" t="s">
        <v>527</v>
      </c>
      <c r="I71" s="101"/>
      <c r="J71" s="133" t="s">
        <v>1129</v>
      </c>
      <c r="K71" s="86">
        <v>90</v>
      </c>
      <c r="L71" s="54"/>
    </row>
    <row r="72" spans="1:12" ht="18" customHeight="1" x14ac:dyDescent="0.25">
      <c r="A72" s="81"/>
      <c r="B72" s="119"/>
      <c r="C72" s="81"/>
      <c r="D72" s="82"/>
      <c r="E72" s="83"/>
      <c r="F72" s="84"/>
      <c r="G72" s="84"/>
      <c r="H72" s="82"/>
      <c r="I72" s="101"/>
      <c r="J72" s="230" t="s">
        <v>1030</v>
      </c>
      <c r="K72" s="135">
        <f>SUM(K46:K71)/25</f>
        <v>84.8</v>
      </c>
      <c r="L72" s="54"/>
    </row>
    <row r="73" spans="1:12" ht="42.75" customHeight="1" x14ac:dyDescent="0.25">
      <c r="A73" s="328" t="s">
        <v>744</v>
      </c>
      <c r="B73" s="331"/>
      <c r="C73" s="331"/>
      <c r="D73" s="331"/>
      <c r="E73" s="331"/>
      <c r="F73" s="331"/>
      <c r="G73" s="331"/>
      <c r="H73" s="331"/>
      <c r="I73" s="331"/>
      <c r="J73" s="331"/>
      <c r="K73" s="331"/>
      <c r="L73" s="54"/>
    </row>
    <row r="74" spans="1:12" ht="102" x14ac:dyDescent="0.25">
      <c r="A74" s="331" t="s">
        <v>221</v>
      </c>
      <c r="B74" s="81">
        <v>1</v>
      </c>
      <c r="C74" s="81" t="s">
        <v>222</v>
      </c>
      <c r="D74" s="108" t="s">
        <v>5</v>
      </c>
      <c r="E74" s="108" t="s">
        <v>955</v>
      </c>
      <c r="F74" s="274">
        <v>1.5</v>
      </c>
      <c r="G74" s="137"/>
      <c r="H74" s="138" t="s">
        <v>586</v>
      </c>
      <c r="I74" s="139"/>
      <c r="J74" s="140" t="s">
        <v>1058</v>
      </c>
      <c r="K74" s="108">
        <v>100</v>
      </c>
      <c r="L74" s="57"/>
    </row>
    <row r="75" spans="1:12" ht="204" x14ac:dyDescent="0.25">
      <c r="A75" s="331"/>
      <c r="B75" s="81">
        <f>+B74+1</f>
        <v>2</v>
      </c>
      <c r="C75" s="82" t="s">
        <v>223</v>
      </c>
      <c r="D75" s="108" t="s">
        <v>5</v>
      </c>
      <c r="E75" s="108" t="s">
        <v>955</v>
      </c>
      <c r="F75" s="141" t="s">
        <v>1059</v>
      </c>
      <c r="G75" s="137"/>
      <c r="H75" s="138" t="s">
        <v>513</v>
      </c>
      <c r="I75" s="141"/>
      <c r="J75" s="117" t="s">
        <v>1060</v>
      </c>
      <c r="K75" s="82">
        <v>100</v>
      </c>
      <c r="L75" s="57"/>
    </row>
    <row r="76" spans="1:12" ht="89.25" customHeight="1" x14ac:dyDescent="0.25">
      <c r="A76" s="331"/>
      <c r="B76" s="81">
        <v>3</v>
      </c>
      <c r="C76" s="82" t="s">
        <v>954</v>
      </c>
      <c r="D76" s="82" t="s">
        <v>104</v>
      </c>
      <c r="E76" s="97" t="s">
        <v>509</v>
      </c>
      <c r="F76" s="96">
        <v>240</v>
      </c>
      <c r="G76" s="96" t="s">
        <v>514</v>
      </c>
      <c r="H76" s="84" t="s">
        <v>585</v>
      </c>
      <c r="I76" s="84"/>
      <c r="J76" s="142" t="s">
        <v>1061</v>
      </c>
      <c r="K76" s="82">
        <v>90</v>
      </c>
      <c r="L76" s="54"/>
    </row>
    <row r="77" spans="1:12" ht="114.75" x14ac:dyDescent="0.25">
      <c r="A77" s="81" t="s">
        <v>224</v>
      </c>
      <c r="B77" s="81">
        <v>1</v>
      </c>
      <c r="C77" s="82" t="s">
        <v>225</v>
      </c>
      <c r="D77" s="108" t="s">
        <v>5</v>
      </c>
      <c r="E77" s="108" t="s">
        <v>955</v>
      </c>
      <c r="F77" s="136">
        <v>69.2</v>
      </c>
      <c r="G77" s="143" t="s">
        <v>100</v>
      </c>
      <c r="H77" s="138" t="s">
        <v>587</v>
      </c>
      <c r="I77" s="144"/>
      <c r="J77" s="145" t="s">
        <v>1062</v>
      </c>
      <c r="K77" s="167">
        <v>100</v>
      </c>
      <c r="L77" s="58" t="s">
        <v>1063</v>
      </c>
    </row>
    <row r="78" spans="1:12" ht="76.5" x14ac:dyDescent="0.25">
      <c r="A78" s="331" t="s">
        <v>226</v>
      </c>
      <c r="B78" s="81">
        <v>1</v>
      </c>
      <c r="C78" s="82" t="s">
        <v>227</v>
      </c>
      <c r="D78" s="82" t="s">
        <v>5</v>
      </c>
      <c r="E78" s="97" t="s">
        <v>515</v>
      </c>
      <c r="F78" s="238">
        <v>400</v>
      </c>
      <c r="G78" s="96"/>
      <c r="H78" s="84" t="s">
        <v>588</v>
      </c>
      <c r="I78" s="146"/>
      <c r="J78" s="147" t="s">
        <v>1086</v>
      </c>
      <c r="K78" s="121">
        <v>100</v>
      </c>
      <c r="L78" s="54"/>
    </row>
    <row r="79" spans="1:12" ht="99" customHeight="1" x14ac:dyDescent="0.25">
      <c r="A79" s="331"/>
      <c r="B79" s="81">
        <v>2</v>
      </c>
      <c r="C79" s="82" t="s">
        <v>228</v>
      </c>
      <c r="D79" s="82" t="s">
        <v>5</v>
      </c>
      <c r="E79" s="97" t="s">
        <v>515</v>
      </c>
      <c r="F79" s="238">
        <v>200</v>
      </c>
      <c r="G79" s="96"/>
      <c r="H79" s="84" t="s">
        <v>589</v>
      </c>
      <c r="I79" s="146"/>
      <c r="J79" s="147" t="s">
        <v>1087</v>
      </c>
      <c r="K79" s="121">
        <v>100</v>
      </c>
      <c r="L79" s="54"/>
    </row>
    <row r="80" spans="1:12" ht="106.5" customHeight="1" x14ac:dyDescent="0.25">
      <c r="A80" s="331"/>
      <c r="B80" s="81">
        <v>3</v>
      </c>
      <c r="C80" s="82" t="s">
        <v>229</v>
      </c>
      <c r="D80" s="82" t="s">
        <v>516</v>
      </c>
      <c r="E80" s="97" t="s">
        <v>515</v>
      </c>
      <c r="F80" s="238">
        <v>80</v>
      </c>
      <c r="G80" s="96"/>
      <c r="H80" s="84" t="s">
        <v>590</v>
      </c>
      <c r="I80" s="146"/>
      <c r="J80" s="116" t="s">
        <v>1064</v>
      </c>
      <c r="K80" s="121">
        <v>100</v>
      </c>
      <c r="L80" s="54"/>
    </row>
    <row r="81" spans="1:70" ht="83.25" customHeight="1" x14ac:dyDescent="0.25">
      <c r="A81" s="331" t="s">
        <v>230</v>
      </c>
      <c r="B81" s="81">
        <v>1</v>
      </c>
      <c r="C81" s="82" t="s">
        <v>231</v>
      </c>
      <c r="D81" s="82" t="s">
        <v>5</v>
      </c>
      <c r="E81" s="114" t="s">
        <v>515</v>
      </c>
      <c r="F81" s="148"/>
      <c r="G81" s="89"/>
      <c r="H81" s="114" t="s">
        <v>591</v>
      </c>
      <c r="I81" s="149"/>
      <c r="J81" s="147" t="s">
        <v>1321</v>
      </c>
      <c r="K81" s="121">
        <v>90</v>
      </c>
      <c r="L81" s="57"/>
    </row>
    <row r="82" spans="1:70" ht="103.5" customHeight="1" x14ac:dyDescent="0.25">
      <c r="A82" s="331"/>
      <c r="B82" s="81">
        <f>+B81+1</f>
        <v>2</v>
      </c>
      <c r="C82" s="81" t="s">
        <v>232</v>
      </c>
      <c r="D82" s="234" t="s">
        <v>5</v>
      </c>
      <c r="E82" s="114" t="s">
        <v>443</v>
      </c>
      <c r="F82" s="114">
        <v>71</v>
      </c>
      <c r="G82" s="89"/>
      <c r="H82" s="114" t="s">
        <v>592</v>
      </c>
      <c r="I82" s="113"/>
      <c r="J82" s="116" t="s">
        <v>1088</v>
      </c>
      <c r="K82" s="81">
        <v>100</v>
      </c>
      <c r="L82" s="54"/>
    </row>
    <row r="83" spans="1:70" ht="118.5" customHeight="1" x14ac:dyDescent="0.25">
      <c r="A83" s="317" t="s">
        <v>621</v>
      </c>
      <c r="B83" s="114">
        <v>1</v>
      </c>
      <c r="C83" s="114" t="s">
        <v>593</v>
      </c>
      <c r="D83" s="234" t="s">
        <v>5</v>
      </c>
      <c r="E83" s="108" t="s">
        <v>515</v>
      </c>
      <c r="F83" s="148"/>
      <c r="G83" s="118"/>
      <c r="H83" s="108" t="s">
        <v>518</v>
      </c>
      <c r="I83" s="149"/>
      <c r="J83" s="150" t="s">
        <v>1089</v>
      </c>
      <c r="K83" s="114">
        <v>100</v>
      </c>
      <c r="L83" s="54"/>
    </row>
    <row r="84" spans="1:70" ht="141.75" customHeight="1" x14ac:dyDescent="0.25">
      <c r="A84" s="317"/>
      <c r="B84" s="114">
        <v>2</v>
      </c>
      <c r="C84" s="114" t="s">
        <v>233</v>
      </c>
      <c r="D84" s="108" t="s">
        <v>5</v>
      </c>
      <c r="E84" s="114" t="s">
        <v>443</v>
      </c>
      <c r="F84" s="118"/>
      <c r="G84" s="118"/>
      <c r="H84" s="108" t="s">
        <v>519</v>
      </c>
      <c r="I84" s="110"/>
      <c r="J84" s="147" t="s">
        <v>1090</v>
      </c>
      <c r="K84" s="114">
        <v>100</v>
      </c>
      <c r="L84" s="59"/>
    </row>
    <row r="85" spans="1:70" ht="175.5" customHeight="1" x14ac:dyDescent="0.25">
      <c r="A85" s="317" t="s">
        <v>234</v>
      </c>
      <c r="B85" s="114">
        <v>1</v>
      </c>
      <c r="C85" s="89" t="s">
        <v>235</v>
      </c>
      <c r="D85" s="234" t="s">
        <v>5</v>
      </c>
      <c r="E85" s="114" t="s">
        <v>1091</v>
      </c>
      <c r="F85" s="113">
        <v>50</v>
      </c>
      <c r="G85" s="89"/>
      <c r="H85" s="114" t="s">
        <v>557</v>
      </c>
      <c r="I85" s="113"/>
      <c r="J85" s="142" t="s">
        <v>1092</v>
      </c>
      <c r="K85" s="114">
        <v>70</v>
      </c>
      <c r="L85" s="54"/>
    </row>
    <row r="86" spans="1:70" ht="108" customHeight="1" x14ac:dyDescent="0.25">
      <c r="A86" s="317"/>
      <c r="B86" s="114">
        <v>2</v>
      </c>
      <c r="C86" s="114" t="s">
        <v>236</v>
      </c>
      <c r="D86" s="234" t="s">
        <v>5</v>
      </c>
      <c r="E86" s="114"/>
      <c r="F86" s="113">
        <v>60</v>
      </c>
      <c r="G86" s="89"/>
      <c r="H86" s="114" t="s">
        <v>608</v>
      </c>
      <c r="I86" s="149"/>
      <c r="J86" s="142" t="s">
        <v>1095</v>
      </c>
      <c r="K86" s="108">
        <v>90</v>
      </c>
      <c r="L86" s="57"/>
    </row>
    <row r="87" spans="1:70" ht="113.25" customHeight="1" x14ac:dyDescent="0.25">
      <c r="A87" s="317"/>
      <c r="B87" s="114">
        <v>3</v>
      </c>
      <c r="C87" s="114" t="s">
        <v>469</v>
      </c>
      <c r="D87" s="108" t="s">
        <v>5</v>
      </c>
      <c r="E87" s="108" t="s">
        <v>515</v>
      </c>
      <c r="F87" s="108">
        <v>100</v>
      </c>
      <c r="G87" s="118"/>
      <c r="H87" s="108" t="s">
        <v>594</v>
      </c>
      <c r="I87" s="108"/>
      <c r="J87" s="85" t="s">
        <v>1327</v>
      </c>
      <c r="K87" s="87">
        <v>50</v>
      </c>
      <c r="L87" s="60"/>
    </row>
    <row r="88" spans="1:70" ht="120" customHeight="1" x14ac:dyDescent="0.25">
      <c r="A88" s="317"/>
      <c r="B88" s="114">
        <v>4</v>
      </c>
      <c r="C88" s="89" t="s">
        <v>609</v>
      </c>
      <c r="D88" s="234" t="s">
        <v>5</v>
      </c>
      <c r="E88" s="114" t="s">
        <v>515</v>
      </c>
      <c r="F88" s="113">
        <v>25</v>
      </c>
      <c r="G88" s="89"/>
      <c r="H88" s="114" t="s">
        <v>595</v>
      </c>
      <c r="I88" s="113"/>
      <c r="J88" s="99" t="s">
        <v>1066</v>
      </c>
      <c r="K88" s="108">
        <v>100</v>
      </c>
      <c r="L88" s="54"/>
    </row>
    <row r="89" spans="1:70" ht="182.25" customHeight="1" x14ac:dyDescent="0.25">
      <c r="A89" s="114" t="s">
        <v>237</v>
      </c>
      <c r="B89" s="114">
        <v>1</v>
      </c>
      <c r="C89" s="114" t="s">
        <v>238</v>
      </c>
      <c r="D89" s="108" t="s">
        <v>5</v>
      </c>
      <c r="E89" s="108" t="s">
        <v>515</v>
      </c>
      <c r="F89" s="108">
        <v>20</v>
      </c>
      <c r="G89" s="118"/>
      <c r="H89" s="108" t="s">
        <v>520</v>
      </c>
      <c r="I89" s="108"/>
      <c r="J89" s="116" t="s">
        <v>1065</v>
      </c>
      <c r="K89" s="81">
        <v>50</v>
      </c>
      <c r="L89" s="55"/>
    </row>
    <row r="90" spans="1:70" ht="81.75" customHeight="1" x14ac:dyDescent="0.25">
      <c r="A90" s="324" t="s">
        <v>622</v>
      </c>
      <c r="B90" s="114">
        <v>1</v>
      </c>
      <c r="C90" s="114" t="s">
        <v>239</v>
      </c>
      <c r="D90" s="108">
        <v>2021</v>
      </c>
      <c r="E90" s="108" t="s">
        <v>515</v>
      </c>
      <c r="F90" s="108" t="s">
        <v>517</v>
      </c>
      <c r="G90" s="118"/>
      <c r="H90" s="108" t="s">
        <v>596</v>
      </c>
      <c r="I90" s="108"/>
      <c r="J90" s="133" t="s">
        <v>1093</v>
      </c>
      <c r="K90" s="114">
        <v>70</v>
      </c>
      <c r="L90" s="61"/>
    </row>
    <row r="91" spans="1:70" ht="143.25" customHeight="1" x14ac:dyDescent="0.25">
      <c r="A91" s="325"/>
      <c r="B91" s="114">
        <v>2</v>
      </c>
      <c r="C91" s="114" t="s">
        <v>240</v>
      </c>
      <c r="D91" s="234" t="s">
        <v>5</v>
      </c>
      <c r="E91" s="114" t="s">
        <v>515</v>
      </c>
      <c r="F91" s="149"/>
      <c r="G91" s="89"/>
      <c r="H91" s="114" t="s">
        <v>610</v>
      </c>
      <c r="I91" s="149"/>
      <c r="J91" s="147" t="s">
        <v>1094</v>
      </c>
      <c r="K91" s="114">
        <v>100</v>
      </c>
      <c r="L91" s="61"/>
    </row>
    <row r="92" spans="1:70" ht="91.5" customHeight="1" x14ac:dyDescent="0.25">
      <c r="A92" s="325"/>
      <c r="B92" s="114">
        <v>3</v>
      </c>
      <c r="C92" s="89" t="s">
        <v>241</v>
      </c>
      <c r="D92" s="234" t="s">
        <v>5</v>
      </c>
      <c r="E92" s="114" t="s">
        <v>515</v>
      </c>
      <c r="F92" s="113">
        <v>20</v>
      </c>
      <c r="G92" s="89"/>
      <c r="H92" s="114" t="s">
        <v>611</v>
      </c>
      <c r="I92" s="113"/>
      <c r="J92" s="147" t="s">
        <v>1096</v>
      </c>
      <c r="K92" s="114">
        <v>100</v>
      </c>
      <c r="L92" s="62"/>
    </row>
    <row r="93" spans="1:70" ht="202.5" customHeight="1" x14ac:dyDescent="0.25">
      <c r="A93" s="326"/>
      <c r="B93" s="114">
        <v>4</v>
      </c>
      <c r="C93" s="114" t="s">
        <v>1344</v>
      </c>
      <c r="D93" s="234" t="s">
        <v>5</v>
      </c>
      <c r="E93" s="114" t="s">
        <v>515</v>
      </c>
      <c r="F93" s="113">
        <v>2</v>
      </c>
      <c r="G93" s="89"/>
      <c r="H93" s="114" t="s">
        <v>521</v>
      </c>
      <c r="I93" s="113"/>
      <c r="J93" s="147" t="s">
        <v>1314</v>
      </c>
      <c r="K93" s="114">
        <v>100</v>
      </c>
      <c r="L93" s="55"/>
    </row>
    <row r="94" spans="1:70" ht="23.25" customHeight="1" x14ac:dyDescent="0.25">
      <c r="A94" s="114"/>
      <c r="B94" s="114"/>
      <c r="C94" s="114"/>
      <c r="D94" s="234"/>
      <c r="E94" s="114"/>
      <c r="F94" s="113"/>
      <c r="G94" s="89"/>
      <c r="H94" s="114"/>
      <c r="I94" s="113"/>
      <c r="J94" s="202" t="s">
        <v>1030</v>
      </c>
      <c r="K94" s="135">
        <f>SUM(K74:K93)/20</f>
        <v>90.5</v>
      </c>
      <c r="L94" s="54"/>
    </row>
    <row r="95" spans="1:70" s="47" customFormat="1" ht="33.75" customHeight="1" x14ac:dyDescent="0.25">
      <c r="A95" s="329" t="s">
        <v>743</v>
      </c>
      <c r="B95" s="330"/>
      <c r="C95" s="330"/>
      <c r="D95" s="330"/>
      <c r="E95" s="330"/>
      <c r="F95" s="330"/>
      <c r="G95" s="330"/>
      <c r="H95" s="330"/>
      <c r="I95" s="330"/>
      <c r="J95" s="330"/>
      <c r="K95" s="330"/>
      <c r="L95" s="51"/>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row>
    <row r="96" spans="1:70" ht="160.5" customHeight="1" x14ac:dyDescent="0.25">
      <c r="A96" s="318" t="s">
        <v>242</v>
      </c>
      <c r="B96" s="151">
        <v>1</v>
      </c>
      <c r="C96" s="152" t="s">
        <v>243</v>
      </c>
      <c r="D96" s="82" t="s">
        <v>5</v>
      </c>
      <c r="E96" s="83" t="s">
        <v>443</v>
      </c>
      <c r="F96" s="101">
        <v>2</v>
      </c>
      <c r="G96" s="126"/>
      <c r="H96" s="101" t="s">
        <v>597</v>
      </c>
      <c r="I96" s="101"/>
      <c r="J96" s="85" t="s">
        <v>1111</v>
      </c>
      <c r="K96" s="121">
        <v>100</v>
      </c>
      <c r="L96" s="54"/>
    </row>
    <row r="97" spans="1:12" ht="96" customHeight="1" x14ac:dyDescent="0.25">
      <c r="A97" s="318"/>
      <c r="B97" s="151">
        <v>2</v>
      </c>
      <c r="C97" s="152" t="s">
        <v>623</v>
      </c>
      <c r="D97" s="82" t="s">
        <v>5</v>
      </c>
      <c r="E97" s="83"/>
      <c r="F97" s="126"/>
      <c r="G97" s="126"/>
      <c r="H97" s="82" t="s">
        <v>554</v>
      </c>
      <c r="I97" s="82"/>
      <c r="J97" s="111" t="s">
        <v>1112</v>
      </c>
      <c r="K97" s="121">
        <v>50</v>
      </c>
      <c r="L97" s="54"/>
    </row>
    <row r="98" spans="1:12" ht="94.5" customHeight="1" x14ac:dyDescent="0.25">
      <c r="A98" s="318"/>
      <c r="B98" s="151">
        <v>3</v>
      </c>
      <c r="C98" s="152" t="s">
        <v>244</v>
      </c>
      <c r="D98" s="234" t="s">
        <v>5</v>
      </c>
      <c r="E98" s="83" t="s">
        <v>443</v>
      </c>
      <c r="F98" s="153">
        <v>0.5</v>
      </c>
      <c r="G98" s="153"/>
      <c r="H98" s="154" t="s">
        <v>555</v>
      </c>
      <c r="I98" s="155"/>
      <c r="J98" s="111" t="s">
        <v>1113</v>
      </c>
      <c r="K98" s="121">
        <v>90</v>
      </c>
      <c r="L98" s="54"/>
    </row>
    <row r="99" spans="1:12" ht="165.75" x14ac:dyDescent="0.25">
      <c r="A99" s="152" t="s">
        <v>245</v>
      </c>
      <c r="B99" s="114">
        <v>1</v>
      </c>
      <c r="C99" s="89" t="s">
        <v>246</v>
      </c>
      <c r="D99" s="94" t="s">
        <v>104</v>
      </c>
      <c r="E99" s="95" t="s">
        <v>893</v>
      </c>
      <c r="F99" s="156" t="s">
        <v>722</v>
      </c>
      <c r="G99" s="126"/>
      <c r="H99" s="82" t="s">
        <v>1114</v>
      </c>
      <c r="I99" s="82"/>
      <c r="J99" s="85" t="s">
        <v>1118</v>
      </c>
      <c r="K99" s="121">
        <v>90</v>
      </c>
      <c r="L99" s="54"/>
    </row>
    <row r="100" spans="1:12" ht="88.5" customHeight="1" x14ac:dyDescent="0.25">
      <c r="A100" s="318" t="s">
        <v>247</v>
      </c>
      <c r="B100" s="114">
        <v>1</v>
      </c>
      <c r="C100" s="157" t="s">
        <v>248</v>
      </c>
      <c r="D100" s="83" t="s">
        <v>5</v>
      </c>
      <c r="E100" s="83" t="s">
        <v>443</v>
      </c>
      <c r="F100" s="84">
        <v>15</v>
      </c>
      <c r="G100" s="119"/>
      <c r="H100" s="84" t="s">
        <v>1245</v>
      </c>
      <c r="I100" s="84"/>
      <c r="J100" s="147" t="s">
        <v>1269</v>
      </c>
      <c r="K100" s="121">
        <v>90</v>
      </c>
      <c r="L100" s="54"/>
    </row>
    <row r="101" spans="1:12" ht="63.75" x14ac:dyDescent="0.25">
      <c r="A101" s="318"/>
      <c r="B101" s="114">
        <v>2</v>
      </c>
      <c r="C101" s="114" t="s">
        <v>155</v>
      </c>
      <c r="D101" s="82" t="s">
        <v>5</v>
      </c>
      <c r="E101" s="83" t="s">
        <v>443</v>
      </c>
      <c r="F101" s="84">
        <v>45</v>
      </c>
      <c r="G101" s="119"/>
      <c r="H101" s="84"/>
      <c r="I101" s="84"/>
      <c r="J101" s="99" t="s">
        <v>1116</v>
      </c>
      <c r="K101" s="121">
        <v>90</v>
      </c>
      <c r="L101" s="54"/>
    </row>
    <row r="102" spans="1:12" ht="85.5" customHeight="1" x14ac:dyDescent="0.25">
      <c r="A102" s="318"/>
      <c r="B102" s="114">
        <v>3</v>
      </c>
      <c r="C102" s="114" t="s">
        <v>249</v>
      </c>
      <c r="D102" s="82" t="s">
        <v>5</v>
      </c>
      <c r="E102" s="83" t="s">
        <v>443</v>
      </c>
      <c r="F102" s="101">
        <v>10</v>
      </c>
      <c r="G102" s="126"/>
      <c r="H102" s="82" t="s">
        <v>598</v>
      </c>
      <c r="I102" s="126"/>
      <c r="J102" s="99" t="s">
        <v>1117</v>
      </c>
      <c r="K102" s="121">
        <v>100</v>
      </c>
      <c r="L102" s="54"/>
    </row>
    <row r="103" spans="1:12" ht="63.75" x14ac:dyDescent="0.25">
      <c r="A103" s="318"/>
      <c r="B103" s="114">
        <v>4</v>
      </c>
      <c r="C103" s="114" t="s">
        <v>250</v>
      </c>
      <c r="D103" s="235" t="s">
        <v>5</v>
      </c>
      <c r="E103" s="83" t="s">
        <v>892</v>
      </c>
      <c r="F103" s="84">
        <v>11.5</v>
      </c>
      <c r="G103" s="119" t="s">
        <v>553</v>
      </c>
      <c r="H103" s="84" t="s">
        <v>599</v>
      </c>
      <c r="I103" s="84"/>
      <c r="J103" s="99" t="s">
        <v>1326</v>
      </c>
      <c r="K103" s="121">
        <v>50</v>
      </c>
      <c r="L103" s="54"/>
    </row>
    <row r="104" spans="1:12" ht="15.75" customHeight="1" x14ac:dyDescent="0.25">
      <c r="A104" s="152"/>
      <c r="B104" s="114"/>
      <c r="C104" s="114"/>
      <c r="D104" s="235"/>
      <c r="E104" s="83"/>
      <c r="F104" s="84"/>
      <c r="G104" s="119"/>
      <c r="H104" s="84"/>
      <c r="I104" s="84"/>
      <c r="J104" s="202" t="s">
        <v>1030</v>
      </c>
      <c r="K104" s="80">
        <f>SUM(K96:K103)/8</f>
        <v>82.5</v>
      </c>
      <c r="L104" s="54"/>
    </row>
    <row r="105" spans="1:12" ht="33.75" customHeight="1" x14ac:dyDescent="0.25">
      <c r="A105" s="321" t="s">
        <v>742</v>
      </c>
      <c r="B105" s="327"/>
      <c r="C105" s="327"/>
      <c r="D105" s="327"/>
      <c r="E105" s="327"/>
      <c r="F105" s="327"/>
      <c r="G105" s="327"/>
      <c r="H105" s="327"/>
      <c r="I105" s="327"/>
      <c r="J105" s="327"/>
      <c r="K105" s="327"/>
      <c r="L105" s="54"/>
    </row>
    <row r="106" spans="1:12" ht="86.25" customHeight="1" x14ac:dyDescent="0.25">
      <c r="A106" s="81" t="s">
        <v>251</v>
      </c>
      <c r="B106" s="81">
        <v>1</v>
      </c>
      <c r="C106" s="82" t="s">
        <v>624</v>
      </c>
      <c r="D106" s="82" t="s">
        <v>104</v>
      </c>
      <c r="E106" s="83" t="s">
        <v>7</v>
      </c>
      <c r="F106" s="158">
        <v>1930</v>
      </c>
      <c r="G106" s="101">
        <v>0</v>
      </c>
      <c r="H106" s="101" t="s">
        <v>105</v>
      </c>
      <c r="I106" s="104"/>
      <c r="J106" s="106" t="s">
        <v>1055</v>
      </c>
      <c r="K106" s="107">
        <v>100</v>
      </c>
      <c r="L106" s="57"/>
    </row>
    <row r="107" spans="1:12" ht="66.75" customHeight="1" x14ac:dyDescent="0.25">
      <c r="A107" s="324" t="s">
        <v>252</v>
      </c>
      <c r="B107" s="159">
        <v>1</v>
      </c>
      <c r="C107" s="82" t="s">
        <v>253</v>
      </c>
      <c r="D107" s="82" t="s">
        <v>5</v>
      </c>
      <c r="E107" s="83" t="s">
        <v>887</v>
      </c>
      <c r="F107" s="101">
        <v>30</v>
      </c>
      <c r="G107" s="82" t="s">
        <v>100</v>
      </c>
      <c r="H107" s="82" t="s">
        <v>888</v>
      </c>
      <c r="I107" s="82"/>
      <c r="J107" s="160" t="s">
        <v>1023</v>
      </c>
      <c r="K107" s="82">
        <v>90</v>
      </c>
      <c r="L107" s="57"/>
    </row>
    <row r="108" spans="1:12" ht="162.75" customHeight="1" x14ac:dyDescent="0.25">
      <c r="A108" s="325"/>
      <c r="B108" s="159">
        <v>2</v>
      </c>
      <c r="C108" s="82" t="s">
        <v>254</v>
      </c>
      <c r="D108" s="82" t="s">
        <v>5</v>
      </c>
      <c r="E108" s="83" t="s">
        <v>44</v>
      </c>
      <c r="F108" s="161">
        <v>0.5</v>
      </c>
      <c r="G108" s="82" t="s">
        <v>106</v>
      </c>
      <c r="H108" s="82" t="s">
        <v>889</v>
      </c>
      <c r="I108" s="101"/>
      <c r="J108" s="116" t="s">
        <v>1241</v>
      </c>
      <c r="K108" s="94">
        <v>100</v>
      </c>
      <c r="L108" s="63"/>
    </row>
    <row r="109" spans="1:12" ht="132.75" customHeight="1" x14ac:dyDescent="0.25">
      <c r="A109" s="326"/>
      <c r="B109" s="159">
        <v>3</v>
      </c>
      <c r="C109" s="82" t="s">
        <v>449</v>
      </c>
      <c r="D109" s="82" t="s">
        <v>5</v>
      </c>
      <c r="E109" s="83" t="s">
        <v>890</v>
      </c>
      <c r="F109" s="161">
        <v>0.5</v>
      </c>
      <c r="G109" s="82" t="s">
        <v>106</v>
      </c>
      <c r="H109" s="82" t="s">
        <v>679</v>
      </c>
      <c r="I109" s="104"/>
      <c r="J109" s="162" t="s">
        <v>1120</v>
      </c>
      <c r="K109" s="94">
        <v>90</v>
      </c>
      <c r="L109" s="63"/>
    </row>
    <row r="110" spans="1:12" ht="216.75" x14ac:dyDescent="0.25">
      <c r="A110" s="81" t="s">
        <v>168</v>
      </c>
      <c r="B110" s="163">
        <v>1</v>
      </c>
      <c r="C110" s="81" t="s">
        <v>625</v>
      </c>
      <c r="D110" s="87" t="s">
        <v>5</v>
      </c>
      <c r="E110" s="81" t="s">
        <v>110</v>
      </c>
      <c r="F110" s="84">
        <v>10</v>
      </c>
      <c r="G110" s="163">
        <v>0</v>
      </c>
      <c r="H110" s="84" t="s">
        <v>762</v>
      </c>
      <c r="I110" s="84"/>
      <c r="J110" s="99" t="s">
        <v>1084</v>
      </c>
      <c r="K110" s="121">
        <v>90</v>
      </c>
      <c r="L110" s="54"/>
    </row>
    <row r="111" spans="1:12" ht="114.75" x14ac:dyDescent="0.25">
      <c r="A111" s="81" t="s">
        <v>166</v>
      </c>
      <c r="B111" s="163">
        <v>1</v>
      </c>
      <c r="C111" s="81" t="s">
        <v>255</v>
      </c>
      <c r="D111" s="83" t="s">
        <v>5</v>
      </c>
      <c r="E111" s="81" t="s">
        <v>509</v>
      </c>
      <c r="F111" s="84">
        <v>8</v>
      </c>
      <c r="G111" s="163" t="s">
        <v>764</v>
      </c>
      <c r="H111" s="84" t="s">
        <v>763</v>
      </c>
      <c r="I111" s="84"/>
      <c r="J111" s="99" t="s">
        <v>1097</v>
      </c>
      <c r="K111" s="121">
        <v>70</v>
      </c>
      <c r="L111" s="54"/>
    </row>
    <row r="112" spans="1:12" ht="268.5" customHeight="1" x14ac:dyDescent="0.25">
      <c r="A112" s="331" t="s">
        <v>256</v>
      </c>
      <c r="B112" s="163">
        <v>1</v>
      </c>
      <c r="C112" s="81" t="s">
        <v>257</v>
      </c>
      <c r="D112" s="87" t="s">
        <v>5</v>
      </c>
      <c r="E112" s="81" t="s">
        <v>443</v>
      </c>
      <c r="F112" s="84">
        <v>1</v>
      </c>
      <c r="G112" s="84"/>
      <c r="H112" s="84" t="s">
        <v>765</v>
      </c>
      <c r="I112" s="84"/>
      <c r="J112" s="164" t="s">
        <v>1242</v>
      </c>
      <c r="K112" s="165">
        <v>100</v>
      </c>
      <c r="L112" s="63"/>
    </row>
    <row r="113" spans="1:179" ht="140.25" x14ac:dyDescent="0.25">
      <c r="A113" s="331"/>
      <c r="B113" s="83">
        <v>2</v>
      </c>
      <c r="C113" s="82" t="s">
        <v>258</v>
      </c>
      <c r="D113" s="83" t="s">
        <v>5</v>
      </c>
      <c r="E113" s="81" t="s">
        <v>44</v>
      </c>
      <c r="F113" s="84">
        <v>7</v>
      </c>
      <c r="G113" s="84" t="s">
        <v>108</v>
      </c>
      <c r="H113" s="96" t="s">
        <v>891</v>
      </c>
      <c r="I113" s="84"/>
      <c r="J113" s="147" t="s">
        <v>1056</v>
      </c>
      <c r="K113" s="165">
        <v>90</v>
      </c>
      <c r="L113" s="53"/>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c r="BX113" s="48"/>
      <c r="BY113" s="48"/>
      <c r="BZ113" s="48"/>
      <c r="CA113" s="48"/>
      <c r="CB113" s="48"/>
      <c r="CC113" s="48"/>
      <c r="CD113" s="48"/>
      <c r="CE113" s="48"/>
      <c r="CF113" s="48"/>
      <c r="CG113" s="48"/>
      <c r="CH113" s="48"/>
      <c r="CI113" s="48"/>
      <c r="CJ113" s="48"/>
      <c r="CK113" s="48"/>
      <c r="CL113" s="48"/>
      <c r="CM113" s="48"/>
      <c r="CN113" s="48"/>
      <c r="CO113" s="48"/>
      <c r="CP113" s="48"/>
      <c r="CQ113" s="48"/>
      <c r="CR113" s="48"/>
      <c r="CS113" s="48"/>
      <c r="CT113" s="48"/>
      <c r="CU113" s="48"/>
      <c r="CV113" s="48"/>
      <c r="CW113" s="48"/>
      <c r="CX113" s="48"/>
      <c r="CY113" s="48"/>
      <c r="CZ113" s="48"/>
      <c r="DA113" s="48"/>
      <c r="DB113" s="48"/>
      <c r="DC113" s="48"/>
      <c r="DD113" s="48"/>
      <c r="DE113" s="48"/>
      <c r="DF113" s="48"/>
      <c r="DG113" s="48"/>
      <c r="DH113" s="48"/>
      <c r="DI113" s="48"/>
      <c r="DJ113" s="48"/>
      <c r="DK113" s="48"/>
      <c r="DL113" s="48"/>
      <c r="DM113" s="48"/>
      <c r="DN113" s="48"/>
      <c r="DO113" s="48"/>
      <c r="DP113" s="48"/>
      <c r="DQ113" s="48"/>
      <c r="DR113" s="48"/>
      <c r="DS113" s="48"/>
      <c r="DT113" s="48"/>
      <c r="DU113" s="48"/>
      <c r="DV113" s="48"/>
      <c r="DW113" s="48"/>
      <c r="DX113" s="48"/>
      <c r="DY113" s="48"/>
      <c r="DZ113" s="48"/>
      <c r="EA113" s="48"/>
      <c r="EB113" s="48"/>
      <c r="EC113" s="48"/>
      <c r="ED113" s="48"/>
      <c r="EE113" s="48"/>
      <c r="EF113" s="48"/>
      <c r="EG113" s="48"/>
      <c r="EH113" s="48"/>
      <c r="EI113" s="48"/>
      <c r="EJ113" s="48"/>
      <c r="EK113" s="48"/>
      <c r="EL113" s="48"/>
      <c r="EM113" s="48"/>
      <c r="EN113" s="48"/>
      <c r="EO113" s="48"/>
      <c r="EP113" s="48"/>
      <c r="EQ113" s="48"/>
      <c r="ER113" s="48"/>
      <c r="ES113" s="48"/>
      <c r="ET113" s="48"/>
      <c r="EU113" s="48"/>
      <c r="EV113" s="48"/>
      <c r="EW113" s="48"/>
      <c r="EX113" s="48"/>
      <c r="EY113" s="48"/>
      <c r="EZ113" s="48"/>
      <c r="FA113" s="48"/>
      <c r="FB113" s="48"/>
      <c r="FC113" s="48"/>
      <c r="FD113" s="48"/>
      <c r="FE113" s="48"/>
      <c r="FF113" s="48"/>
      <c r="FG113" s="48"/>
      <c r="FH113" s="48"/>
      <c r="FI113" s="48"/>
      <c r="FJ113" s="48"/>
      <c r="FK113" s="48"/>
      <c r="FL113" s="48"/>
      <c r="FM113" s="48"/>
      <c r="FN113" s="48"/>
      <c r="FO113" s="48"/>
      <c r="FP113" s="48"/>
      <c r="FQ113" s="48"/>
      <c r="FR113" s="48"/>
      <c r="FS113" s="48"/>
      <c r="FT113" s="48"/>
      <c r="FU113" s="48"/>
      <c r="FV113" s="48"/>
      <c r="FW113" s="48"/>
    </row>
    <row r="114" spans="1:179" ht="330.75" customHeight="1" x14ac:dyDescent="0.25">
      <c r="A114" s="331"/>
      <c r="B114" s="159">
        <v>3</v>
      </c>
      <c r="C114" s="82" t="s">
        <v>626</v>
      </c>
      <c r="D114" s="82" t="s">
        <v>5</v>
      </c>
      <c r="E114" s="81" t="s">
        <v>44</v>
      </c>
      <c r="F114" s="84">
        <v>15</v>
      </c>
      <c r="G114" s="84" t="s">
        <v>109</v>
      </c>
      <c r="H114" s="84" t="s">
        <v>766</v>
      </c>
      <c r="I114" s="84"/>
      <c r="J114" s="147" t="s">
        <v>1085</v>
      </c>
      <c r="K114" s="165">
        <v>70</v>
      </c>
      <c r="L114" s="53"/>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c r="DA114" s="49"/>
      <c r="DB114" s="49"/>
      <c r="DC114" s="49"/>
      <c r="DD114" s="49"/>
      <c r="DE114" s="49"/>
      <c r="DF114" s="49"/>
      <c r="DG114" s="49"/>
      <c r="DH114" s="49"/>
      <c r="DI114" s="49"/>
      <c r="DJ114" s="49"/>
      <c r="DK114" s="49"/>
      <c r="DL114" s="49"/>
      <c r="DM114" s="49"/>
      <c r="DN114" s="49"/>
      <c r="DO114" s="49"/>
      <c r="DP114" s="49"/>
      <c r="DQ114" s="49"/>
      <c r="DR114" s="49"/>
      <c r="DS114" s="49"/>
      <c r="DT114" s="49"/>
      <c r="DU114" s="49"/>
      <c r="DV114" s="49"/>
      <c r="DW114" s="49"/>
      <c r="DX114" s="49"/>
      <c r="DY114" s="49"/>
      <c r="DZ114" s="49"/>
      <c r="EA114" s="49"/>
      <c r="EB114" s="49"/>
      <c r="EC114" s="49"/>
      <c r="ED114" s="49"/>
      <c r="EE114" s="49"/>
      <c r="EF114" s="49"/>
      <c r="EG114" s="49"/>
      <c r="EH114" s="49"/>
      <c r="EI114" s="49"/>
      <c r="EJ114" s="49"/>
      <c r="EK114" s="49"/>
      <c r="EL114" s="49"/>
      <c r="EM114" s="49"/>
      <c r="EN114" s="49"/>
      <c r="EO114" s="49"/>
      <c r="EP114" s="49"/>
      <c r="EQ114" s="49"/>
      <c r="ER114" s="49"/>
      <c r="ES114" s="49"/>
      <c r="ET114" s="49"/>
      <c r="EU114" s="49"/>
      <c r="EV114" s="49"/>
      <c r="EW114" s="49"/>
      <c r="EX114" s="49"/>
      <c r="EY114" s="49"/>
      <c r="EZ114" s="49"/>
      <c r="FA114" s="49"/>
      <c r="FB114" s="49"/>
      <c r="FC114" s="49"/>
      <c r="FD114" s="49"/>
      <c r="FE114" s="49"/>
      <c r="FF114" s="49"/>
      <c r="FG114" s="49"/>
      <c r="FH114" s="49"/>
      <c r="FI114" s="49"/>
      <c r="FJ114" s="49"/>
      <c r="FK114" s="49"/>
      <c r="FL114" s="49"/>
      <c r="FM114" s="49"/>
      <c r="FN114" s="49"/>
      <c r="FO114" s="49"/>
      <c r="FP114" s="49"/>
      <c r="FQ114" s="49"/>
      <c r="FR114" s="49"/>
      <c r="FS114" s="49"/>
      <c r="FT114" s="49"/>
      <c r="FU114" s="49"/>
      <c r="FV114" s="49"/>
      <c r="FW114" s="49"/>
    </row>
    <row r="115" spans="1:179" ht="115.5" customHeight="1" x14ac:dyDescent="0.25">
      <c r="A115" s="331"/>
      <c r="B115" s="159">
        <v>4</v>
      </c>
      <c r="C115" s="82" t="s">
        <v>259</v>
      </c>
      <c r="D115" s="82" t="s">
        <v>5</v>
      </c>
      <c r="E115" s="97" t="s">
        <v>44</v>
      </c>
      <c r="F115" s="84"/>
      <c r="G115" s="84"/>
      <c r="H115" s="84" t="s">
        <v>767</v>
      </c>
      <c r="I115" s="84"/>
      <c r="J115" s="164" t="s">
        <v>1119</v>
      </c>
      <c r="K115" s="121">
        <v>70</v>
      </c>
      <c r="L115" s="64"/>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c r="DA115" s="49"/>
      <c r="DB115" s="49"/>
      <c r="DC115" s="49"/>
      <c r="DD115" s="49"/>
      <c r="DE115" s="49"/>
      <c r="DF115" s="49"/>
      <c r="DG115" s="49"/>
      <c r="DH115" s="49"/>
      <c r="DI115" s="49"/>
      <c r="DJ115" s="49"/>
      <c r="DK115" s="49"/>
      <c r="DL115" s="49"/>
      <c r="DM115" s="49"/>
      <c r="DN115" s="49"/>
      <c r="DO115" s="49"/>
      <c r="DP115" s="49"/>
      <c r="DQ115" s="49"/>
      <c r="DR115" s="49"/>
      <c r="DS115" s="49"/>
      <c r="DT115" s="49"/>
      <c r="DU115" s="49"/>
      <c r="DV115" s="49"/>
      <c r="DW115" s="49"/>
      <c r="DX115" s="49"/>
      <c r="DY115" s="49"/>
      <c r="DZ115" s="49"/>
      <c r="EA115" s="49"/>
      <c r="EB115" s="49"/>
      <c r="EC115" s="49"/>
      <c r="ED115" s="49"/>
      <c r="EE115" s="49"/>
      <c r="EF115" s="49"/>
      <c r="EG115" s="49"/>
      <c r="EH115" s="49"/>
      <c r="EI115" s="49"/>
      <c r="EJ115" s="49"/>
      <c r="EK115" s="49"/>
      <c r="EL115" s="49"/>
      <c r="EM115" s="49"/>
      <c r="EN115" s="49"/>
      <c r="EO115" s="49"/>
      <c r="EP115" s="49"/>
      <c r="EQ115" s="49"/>
      <c r="ER115" s="49"/>
      <c r="ES115" s="49"/>
      <c r="ET115" s="49"/>
      <c r="EU115" s="49"/>
      <c r="EV115" s="49"/>
      <c r="EW115" s="49"/>
      <c r="EX115" s="49"/>
      <c r="EY115" s="49"/>
      <c r="EZ115" s="49"/>
      <c r="FA115" s="49"/>
      <c r="FB115" s="49"/>
      <c r="FC115" s="49"/>
      <c r="FD115" s="49"/>
      <c r="FE115" s="49"/>
      <c r="FF115" s="49"/>
      <c r="FG115" s="49"/>
      <c r="FH115" s="49"/>
      <c r="FI115" s="49"/>
      <c r="FJ115" s="49"/>
      <c r="FK115" s="49"/>
      <c r="FL115" s="49"/>
      <c r="FM115" s="49"/>
      <c r="FN115" s="49"/>
      <c r="FO115" s="49"/>
      <c r="FP115" s="49"/>
      <c r="FQ115" s="49"/>
      <c r="FR115" s="49"/>
      <c r="FS115" s="49"/>
      <c r="FT115" s="49"/>
      <c r="FU115" s="49"/>
      <c r="FV115" s="49"/>
      <c r="FW115" s="49"/>
    </row>
    <row r="116" spans="1:179" ht="163.5" customHeight="1" x14ac:dyDescent="0.25">
      <c r="A116" s="331" t="s">
        <v>260</v>
      </c>
      <c r="B116" s="159">
        <v>1</v>
      </c>
      <c r="C116" s="82" t="s">
        <v>261</v>
      </c>
      <c r="D116" s="87" t="s">
        <v>5</v>
      </c>
      <c r="E116" s="81" t="s">
        <v>107</v>
      </c>
      <c r="F116" s="84">
        <v>1</v>
      </c>
      <c r="G116" s="163">
        <v>0</v>
      </c>
      <c r="H116" s="84" t="s">
        <v>768</v>
      </c>
      <c r="I116" s="84"/>
      <c r="J116" s="166" t="s">
        <v>1098</v>
      </c>
      <c r="K116" s="121">
        <v>70</v>
      </c>
      <c r="L116" s="65"/>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c r="DA116" s="49"/>
      <c r="DB116" s="49"/>
      <c r="DC116" s="49"/>
      <c r="DD116" s="49"/>
      <c r="DE116" s="49"/>
      <c r="DF116" s="49"/>
      <c r="DG116" s="49"/>
      <c r="DH116" s="49"/>
      <c r="DI116" s="49"/>
      <c r="DJ116" s="49"/>
      <c r="DK116" s="49"/>
      <c r="DL116" s="49"/>
      <c r="DM116" s="49"/>
      <c r="DN116" s="49"/>
      <c r="DO116" s="49"/>
      <c r="DP116" s="49"/>
      <c r="DQ116" s="49"/>
      <c r="DR116" s="49"/>
      <c r="DS116" s="49"/>
      <c r="DT116" s="49"/>
      <c r="DU116" s="49"/>
      <c r="DV116" s="49"/>
      <c r="DW116" s="49"/>
      <c r="DX116" s="49"/>
      <c r="DY116" s="49"/>
      <c r="DZ116" s="49"/>
      <c r="EA116" s="49"/>
      <c r="EB116" s="49"/>
      <c r="EC116" s="49"/>
      <c r="ED116" s="49"/>
      <c r="EE116" s="49"/>
      <c r="EF116" s="49"/>
      <c r="EG116" s="49"/>
      <c r="EH116" s="49"/>
      <c r="EI116" s="49"/>
      <c r="EJ116" s="49"/>
      <c r="EK116" s="49"/>
      <c r="EL116" s="49"/>
      <c r="EM116" s="49"/>
      <c r="EN116" s="49"/>
      <c r="EO116" s="49"/>
      <c r="EP116" s="49"/>
      <c r="EQ116" s="49"/>
      <c r="ER116" s="49"/>
      <c r="ES116" s="49"/>
      <c r="ET116" s="49"/>
      <c r="EU116" s="49"/>
      <c r="EV116" s="49"/>
      <c r="EW116" s="49"/>
      <c r="EX116" s="49"/>
      <c r="EY116" s="49"/>
      <c r="EZ116" s="49"/>
      <c r="FA116" s="49"/>
      <c r="FB116" s="49"/>
      <c r="FC116" s="49"/>
      <c r="FD116" s="49"/>
      <c r="FE116" s="49"/>
      <c r="FF116" s="49"/>
      <c r="FG116" s="49"/>
      <c r="FH116" s="49"/>
      <c r="FI116" s="49"/>
      <c r="FJ116" s="49"/>
      <c r="FK116" s="49"/>
      <c r="FL116" s="49"/>
      <c r="FM116" s="49"/>
      <c r="FN116" s="49"/>
      <c r="FO116" s="49"/>
      <c r="FP116" s="49"/>
      <c r="FQ116" s="49"/>
      <c r="FR116" s="49"/>
      <c r="FS116" s="49"/>
      <c r="FT116" s="49"/>
      <c r="FU116" s="49"/>
      <c r="FV116" s="49"/>
      <c r="FW116" s="49"/>
    </row>
    <row r="117" spans="1:179" ht="252.75" customHeight="1" x14ac:dyDescent="0.25">
      <c r="A117" s="331"/>
      <c r="B117" s="159">
        <v>2</v>
      </c>
      <c r="C117" s="82" t="s">
        <v>262</v>
      </c>
      <c r="D117" s="82" t="s">
        <v>5</v>
      </c>
      <c r="E117" s="81" t="s">
        <v>44</v>
      </c>
      <c r="F117" s="84">
        <v>70</v>
      </c>
      <c r="G117" s="84"/>
      <c r="H117" s="84" t="s">
        <v>684</v>
      </c>
      <c r="I117" s="84"/>
      <c r="J117" s="99" t="s">
        <v>1121</v>
      </c>
      <c r="K117" s="121">
        <v>100</v>
      </c>
      <c r="L117" s="64"/>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c r="DA117" s="49"/>
      <c r="DB117" s="49"/>
      <c r="DC117" s="49"/>
      <c r="DD117" s="49"/>
      <c r="DE117" s="49"/>
      <c r="DF117" s="49"/>
      <c r="DG117" s="49"/>
      <c r="DH117" s="49"/>
      <c r="DI117" s="49"/>
      <c r="DJ117" s="49"/>
      <c r="DK117" s="49"/>
      <c r="DL117" s="49"/>
      <c r="DM117" s="49"/>
      <c r="DN117" s="49"/>
      <c r="DO117" s="49"/>
      <c r="DP117" s="49"/>
      <c r="DQ117" s="49"/>
      <c r="DR117" s="49"/>
      <c r="DS117" s="49"/>
      <c r="DT117" s="49"/>
      <c r="DU117" s="49"/>
      <c r="DV117" s="49"/>
      <c r="DW117" s="49"/>
      <c r="DX117" s="49"/>
      <c r="DY117" s="49"/>
      <c r="DZ117" s="49"/>
      <c r="EA117" s="49"/>
      <c r="EB117" s="49"/>
      <c r="EC117" s="49"/>
      <c r="ED117" s="49"/>
      <c r="EE117" s="49"/>
      <c r="EF117" s="49"/>
      <c r="EG117" s="49"/>
      <c r="EH117" s="49"/>
      <c r="EI117" s="49"/>
      <c r="EJ117" s="49"/>
      <c r="EK117" s="49"/>
      <c r="EL117" s="49"/>
      <c r="EM117" s="49"/>
      <c r="EN117" s="49"/>
      <c r="EO117" s="49"/>
      <c r="EP117" s="49"/>
      <c r="EQ117" s="49"/>
      <c r="ER117" s="49"/>
      <c r="ES117" s="49"/>
      <c r="ET117" s="49"/>
      <c r="EU117" s="49"/>
      <c r="EV117" s="49"/>
      <c r="EW117" s="49"/>
      <c r="EX117" s="49"/>
      <c r="EY117" s="49"/>
      <c r="EZ117" s="49"/>
      <c r="FA117" s="49"/>
      <c r="FB117" s="49"/>
      <c r="FC117" s="49"/>
      <c r="FD117" s="49"/>
      <c r="FE117" s="49"/>
      <c r="FF117" s="49"/>
      <c r="FG117" s="49"/>
      <c r="FH117" s="49"/>
      <c r="FI117" s="49"/>
      <c r="FJ117" s="49"/>
      <c r="FK117" s="49"/>
      <c r="FL117" s="49"/>
      <c r="FM117" s="49"/>
      <c r="FN117" s="49"/>
      <c r="FO117" s="49"/>
      <c r="FP117" s="49"/>
      <c r="FQ117" s="49"/>
      <c r="FR117" s="49"/>
      <c r="FS117" s="49"/>
      <c r="FT117" s="49"/>
      <c r="FU117" s="49"/>
      <c r="FV117" s="49"/>
      <c r="FW117" s="49"/>
    </row>
    <row r="118" spans="1:179" ht="186" customHeight="1" x14ac:dyDescent="0.25">
      <c r="A118" s="331"/>
      <c r="B118" s="159">
        <v>3</v>
      </c>
      <c r="C118" s="82" t="s">
        <v>263</v>
      </c>
      <c r="D118" s="82" t="s">
        <v>5</v>
      </c>
      <c r="E118" s="81" t="s">
        <v>44</v>
      </c>
      <c r="F118" s="84">
        <v>20</v>
      </c>
      <c r="G118" s="84"/>
      <c r="H118" s="84" t="s">
        <v>684</v>
      </c>
      <c r="I118" s="96"/>
      <c r="J118" s="147" t="s">
        <v>1057</v>
      </c>
      <c r="K118" s="121">
        <v>100</v>
      </c>
      <c r="L118" s="64"/>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c r="DA118" s="49"/>
      <c r="DB118" s="49"/>
      <c r="DC118" s="49"/>
      <c r="DD118" s="49"/>
      <c r="DE118" s="49"/>
      <c r="DF118" s="49"/>
      <c r="DG118" s="49"/>
      <c r="DH118" s="49"/>
      <c r="DI118" s="49"/>
      <c r="DJ118" s="49"/>
      <c r="DK118" s="49"/>
      <c r="DL118" s="49"/>
      <c r="DM118" s="49"/>
      <c r="DN118" s="49"/>
      <c r="DO118" s="49"/>
      <c r="DP118" s="49"/>
      <c r="DQ118" s="49"/>
      <c r="DR118" s="49"/>
      <c r="DS118" s="49"/>
      <c r="DT118" s="49"/>
      <c r="DU118" s="49"/>
      <c r="DV118" s="49"/>
      <c r="DW118" s="49"/>
      <c r="DX118" s="49"/>
      <c r="DY118" s="49"/>
      <c r="DZ118" s="49"/>
      <c r="EA118" s="49"/>
      <c r="EB118" s="49"/>
      <c r="EC118" s="49"/>
      <c r="ED118" s="49"/>
      <c r="EE118" s="49"/>
      <c r="EF118" s="49"/>
      <c r="EG118" s="49"/>
      <c r="EH118" s="49"/>
      <c r="EI118" s="49"/>
      <c r="EJ118" s="49"/>
      <c r="EK118" s="49"/>
      <c r="EL118" s="49"/>
      <c r="EM118" s="49"/>
      <c r="EN118" s="49"/>
      <c r="EO118" s="49"/>
      <c r="EP118" s="49"/>
      <c r="EQ118" s="49"/>
      <c r="ER118" s="49"/>
      <c r="ES118" s="49"/>
      <c r="ET118" s="49"/>
      <c r="EU118" s="49"/>
      <c r="EV118" s="49"/>
      <c r="EW118" s="49"/>
      <c r="EX118" s="49"/>
      <c r="EY118" s="49"/>
      <c r="EZ118" s="49"/>
      <c r="FA118" s="49"/>
      <c r="FB118" s="49"/>
      <c r="FC118" s="49"/>
      <c r="FD118" s="49"/>
      <c r="FE118" s="49"/>
      <c r="FF118" s="49"/>
      <c r="FG118" s="49"/>
      <c r="FH118" s="49"/>
      <c r="FI118" s="49"/>
      <c r="FJ118" s="49"/>
      <c r="FK118" s="49"/>
      <c r="FL118" s="49"/>
      <c r="FM118" s="49"/>
      <c r="FN118" s="49"/>
      <c r="FO118" s="49"/>
      <c r="FP118" s="49"/>
      <c r="FQ118" s="49"/>
      <c r="FR118" s="49"/>
      <c r="FS118" s="49"/>
      <c r="FT118" s="49"/>
      <c r="FU118" s="49"/>
      <c r="FV118" s="49"/>
      <c r="FW118" s="49"/>
    </row>
    <row r="119" spans="1:179" ht="25.5" customHeight="1" x14ac:dyDescent="0.25">
      <c r="A119" s="81"/>
      <c r="B119" s="159"/>
      <c r="C119" s="82"/>
      <c r="D119" s="82"/>
      <c r="E119" s="81"/>
      <c r="F119" s="84"/>
      <c r="G119" s="84"/>
      <c r="H119" s="84"/>
      <c r="I119" s="96"/>
      <c r="J119" s="202" t="s">
        <v>1030</v>
      </c>
      <c r="K119" s="80">
        <f>SUM(K106:K118)/13</f>
        <v>87.692307692307693</v>
      </c>
      <c r="L119" s="64"/>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c r="DA119" s="49"/>
      <c r="DB119" s="49"/>
      <c r="DC119" s="49"/>
      <c r="DD119" s="49"/>
      <c r="DE119" s="49"/>
      <c r="DF119" s="49"/>
      <c r="DG119" s="49"/>
      <c r="DH119" s="49"/>
      <c r="DI119" s="49"/>
      <c r="DJ119" s="49"/>
      <c r="DK119" s="49"/>
      <c r="DL119" s="49"/>
      <c r="DM119" s="49"/>
      <c r="DN119" s="49"/>
      <c r="DO119" s="49"/>
      <c r="DP119" s="49"/>
      <c r="DQ119" s="49"/>
      <c r="DR119" s="49"/>
      <c r="DS119" s="49"/>
      <c r="DT119" s="49"/>
      <c r="DU119" s="49"/>
      <c r="DV119" s="49"/>
      <c r="DW119" s="49"/>
      <c r="DX119" s="49"/>
      <c r="DY119" s="49"/>
      <c r="DZ119" s="49"/>
      <c r="EA119" s="49"/>
      <c r="EB119" s="49"/>
      <c r="EC119" s="49"/>
      <c r="ED119" s="49"/>
      <c r="EE119" s="49"/>
      <c r="EF119" s="49"/>
      <c r="EG119" s="49"/>
      <c r="EH119" s="49"/>
      <c r="EI119" s="49"/>
      <c r="EJ119" s="49"/>
      <c r="EK119" s="49"/>
      <c r="EL119" s="49"/>
      <c r="EM119" s="49"/>
      <c r="EN119" s="49"/>
      <c r="EO119" s="49"/>
      <c r="EP119" s="49"/>
      <c r="EQ119" s="49"/>
      <c r="ER119" s="49"/>
      <c r="ES119" s="49"/>
      <c r="ET119" s="49"/>
      <c r="EU119" s="49"/>
      <c r="EV119" s="49"/>
      <c r="EW119" s="49"/>
      <c r="EX119" s="49"/>
      <c r="EY119" s="49"/>
      <c r="EZ119" s="49"/>
      <c r="FA119" s="49"/>
      <c r="FB119" s="49"/>
      <c r="FC119" s="49"/>
      <c r="FD119" s="49"/>
      <c r="FE119" s="49"/>
      <c r="FF119" s="49"/>
      <c r="FG119" s="49"/>
      <c r="FH119" s="49"/>
      <c r="FI119" s="49"/>
      <c r="FJ119" s="49"/>
      <c r="FK119" s="49"/>
      <c r="FL119" s="49"/>
      <c r="FM119" s="49"/>
      <c r="FN119" s="49"/>
      <c r="FO119" s="49"/>
      <c r="FP119" s="49"/>
      <c r="FQ119" s="49"/>
      <c r="FR119" s="49"/>
      <c r="FS119" s="49"/>
      <c r="FT119" s="49"/>
      <c r="FU119" s="49"/>
      <c r="FV119" s="49"/>
      <c r="FW119" s="49"/>
    </row>
    <row r="120" spans="1:179" ht="44.25" customHeight="1" x14ac:dyDescent="0.25">
      <c r="A120" s="329" t="s">
        <v>741</v>
      </c>
      <c r="B120" s="330"/>
      <c r="C120" s="330"/>
      <c r="D120" s="330"/>
      <c r="E120" s="330"/>
      <c r="F120" s="330"/>
      <c r="G120" s="330"/>
      <c r="H120" s="330"/>
      <c r="I120" s="330"/>
      <c r="J120" s="330"/>
      <c r="K120" s="330"/>
      <c r="L120" s="55"/>
    </row>
    <row r="121" spans="1:179" ht="124.5" customHeight="1" x14ac:dyDescent="0.25">
      <c r="A121" s="331" t="s">
        <v>264</v>
      </c>
      <c r="B121" s="119">
        <v>1</v>
      </c>
      <c r="C121" s="81" t="s">
        <v>270</v>
      </c>
      <c r="D121" s="235" t="s">
        <v>770</v>
      </c>
      <c r="E121" s="81" t="s">
        <v>443</v>
      </c>
      <c r="F121" s="84">
        <v>8</v>
      </c>
      <c r="G121" s="84" t="s">
        <v>771</v>
      </c>
      <c r="H121" s="84"/>
      <c r="I121" s="84"/>
      <c r="J121" s="313" t="s">
        <v>1367</v>
      </c>
      <c r="K121" s="121" t="s">
        <v>1021</v>
      </c>
      <c r="L121" s="54"/>
    </row>
    <row r="122" spans="1:179" ht="61.5" customHeight="1" x14ac:dyDescent="0.25">
      <c r="A122" s="331"/>
      <c r="B122" s="119" t="s">
        <v>103</v>
      </c>
      <c r="C122" s="81" t="s">
        <v>269</v>
      </c>
      <c r="D122" s="235" t="s">
        <v>5</v>
      </c>
      <c r="E122" s="81" t="s">
        <v>443</v>
      </c>
      <c r="F122" s="84">
        <v>5</v>
      </c>
      <c r="G122" s="84"/>
      <c r="H122" s="84" t="s">
        <v>769</v>
      </c>
      <c r="I122" s="84"/>
      <c r="J122" s="133" t="s">
        <v>1130</v>
      </c>
      <c r="K122" s="121">
        <v>100</v>
      </c>
      <c r="L122" s="54"/>
    </row>
    <row r="123" spans="1:179" ht="66" customHeight="1" x14ac:dyDescent="0.25">
      <c r="A123" s="331"/>
      <c r="B123" s="119" t="s">
        <v>154</v>
      </c>
      <c r="C123" s="81" t="s">
        <v>268</v>
      </c>
      <c r="D123" s="235">
        <v>2022</v>
      </c>
      <c r="E123" s="81" t="s">
        <v>443</v>
      </c>
      <c r="F123" s="84">
        <v>20</v>
      </c>
      <c r="G123" s="84"/>
      <c r="H123" s="84"/>
      <c r="I123" s="84"/>
      <c r="J123" s="167" t="s">
        <v>1004</v>
      </c>
      <c r="K123" s="121" t="s">
        <v>1021</v>
      </c>
      <c r="L123" s="54"/>
    </row>
    <row r="124" spans="1:179" ht="69.75" customHeight="1" x14ac:dyDescent="0.2">
      <c r="A124" s="331"/>
      <c r="B124" s="119" t="s">
        <v>156</v>
      </c>
      <c r="C124" s="81" t="s">
        <v>267</v>
      </c>
      <c r="D124" s="235" t="s">
        <v>139</v>
      </c>
      <c r="E124" s="81" t="s">
        <v>443</v>
      </c>
      <c r="F124" s="84">
        <v>12</v>
      </c>
      <c r="G124" s="84"/>
      <c r="H124" s="84"/>
      <c r="I124" s="168"/>
      <c r="J124" s="167" t="s">
        <v>1004</v>
      </c>
      <c r="K124" s="121" t="s">
        <v>1021</v>
      </c>
      <c r="L124" s="54"/>
    </row>
    <row r="125" spans="1:179" ht="185.25" customHeight="1" x14ac:dyDescent="0.25">
      <c r="A125" s="331"/>
      <c r="B125" s="119" t="s">
        <v>157</v>
      </c>
      <c r="C125" s="81" t="s">
        <v>265</v>
      </c>
      <c r="D125" s="235" t="s">
        <v>5</v>
      </c>
      <c r="E125" s="81" t="s">
        <v>443</v>
      </c>
      <c r="F125" s="84">
        <v>5</v>
      </c>
      <c r="G125" s="84" t="s">
        <v>960</v>
      </c>
      <c r="H125" s="84" t="s">
        <v>772</v>
      </c>
      <c r="I125" s="84"/>
      <c r="J125" s="99" t="s">
        <v>1132</v>
      </c>
      <c r="K125" s="121">
        <v>90</v>
      </c>
      <c r="L125" s="54"/>
    </row>
    <row r="126" spans="1:179" ht="273" customHeight="1" x14ac:dyDescent="0.25">
      <c r="A126" s="331"/>
      <c r="B126" s="119" t="s">
        <v>214</v>
      </c>
      <c r="C126" s="81" t="s">
        <v>266</v>
      </c>
      <c r="D126" s="235" t="s">
        <v>5</v>
      </c>
      <c r="E126" s="81" t="s">
        <v>443</v>
      </c>
      <c r="F126" s="84">
        <v>0.5</v>
      </c>
      <c r="G126" s="81"/>
      <c r="H126" s="81" t="s">
        <v>115</v>
      </c>
      <c r="I126" s="84"/>
      <c r="J126" s="85" t="s">
        <v>1131</v>
      </c>
      <c r="K126" s="121">
        <v>100</v>
      </c>
      <c r="L126" s="54"/>
    </row>
    <row r="127" spans="1:179" ht="114" customHeight="1" x14ac:dyDescent="0.25">
      <c r="A127" s="319" t="s">
        <v>271</v>
      </c>
      <c r="B127" s="119">
        <v>1</v>
      </c>
      <c r="C127" s="81" t="s">
        <v>627</v>
      </c>
      <c r="D127" s="235" t="s">
        <v>139</v>
      </c>
      <c r="E127" s="81" t="s">
        <v>110</v>
      </c>
      <c r="F127" s="84"/>
      <c r="G127" s="81"/>
      <c r="H127" s="81" t="s">
        <v>961</v>
      </c>
      <c r="I127" s="84"/>
      <c r="J127" s="167" t="s">
        <v>1004</v>
      </c>
      <c r="K127" s="121" t="s">
        <v>1021</v>
      </c>
      <c r="L127" s="54"/>
    </row>
    <row r="128" spans="1:179" ht="114" customHeight="1" x14ac:dyDescent="0.25">
      <c r="A128" s="319"/>
      <c r="B128" s="119">
        <v>2</v>
      </c>
      <c r="C128" s="81" t="s">
        <v>628</v>
      </c>
      <c r="D128" s="235" t="s">
        <v>139</v>
      </c>
      <c r="E128" s="81" t="s">
        <v>110</v>
      </c>
      <c r="F128" s="84">
        <v>10</v>
      </c>
      <c r="G128" s="81"/>
      <c r="H128" s="81"/>
      <c r="I128" s="84"/>
      <c r="J128" s="167" t="s">
        <v>1004</v>
      </c>
      <c r="K128" s="121" t="s">
        <v>1021</v>
      </c>
      <c r="L128" s="54"/>
    </row>
    <row r="129" spans="1:12" ht="75" customHeight="1" x14ac:dyDescent="0.25">
      <c r="A129" s="331" t="s">
        <v>167</v>
      </c>
      <c r="B129" s="81">
        <v>1</v>
      </c>
      <c r="C129" s="82" t="s">
        <v>272</v>
      </c>
      <c r="D129" s="235" t="s">
        <v>139</v>
      </c>
      <c r="E129" s="81" t="s">
        <v>116</v>
      </c>
      <c r="F129" s="84">
        <v>40</v>
      </c>
      <c r="G129" s="81" t="s">
        <v>112</v>
      </c>
      <c r="H129" s="81"/>
      <c r="I129" s="84"/>
      <c r="J129" s="167" t="s">
        <v>1004</v>
      </c>
      <c r="K129" s="121" t="s">
        <v>1021</v>
      </c>
      <c r="L129" s="54"/>
    </row>
    <row r="130" spans="1:12" ht="51" x14ac:dyDescent="0.25">
      <c r="A130" s="331"/>
      <c r="B130" s="81">
        <v>2</v>
      </c>
      <c r="C130" s="82" t="s">
        <v>273</v>
      </c>
      <c r="D130" s="82" t="s">
        <v>104</v>
      </c>
      <c r="E130" s="83" t="s">
        <v>443</v>
      </c>
      <c r="F130" s="101">
        <v>8</v>
      </c>
      <c r="G130" s="101" t="s">
        <v>113</v>
      </c>
      <c r="H130" s="114" t="s">
        <v>773</v>
      </c>
      <c r="I130" s="101"/>
      <c r="J130" s="111" t="s">
        <v>1133</v>
      </c>
      <c r="K130" s="121">
        <v>70</v>
      </c>
      <c r="L130" s="54"/>
    </row>
    <row r="131" spans="1:12" ht="102" customHeight="1" x14ac:dyDescent="0.25">
      <c r="A131" s="331"/>
      <c r="B131" s="81">
        <v>3</v>
      </c>
      <c r="C131" s="82" t="s">
        <v>274</v>
      </c>
      <c r="D131" s="82" t="s">
        <v>5</v>
      </c>
      <c r="E131" s="83" t="s">
        <v>443</v>
      </c>
      <c r="F131" s="101"/>
      <c r="G131" s="114"/>
      <c r="H131" s="123" t="s">
        <v>577</v>
      </c>
      <c r="I131" s="82"/>
      <c r="J131" s="109" t="s">
        <v>1268</v>
      </c>
      <c r="K131" s="121">
        <v>90</v>
      </c>
      <c r="L131" s="54"/>
    </row>
    <row r="132" spans="1:12" ht="15.75" customHeight="1" x14ac:dyDescent="0.25">
      <c r="A132" s="81"/>
      <c r="B132" s="81"/>
      <c r="C132" s="82"/>
      <c r="D132" s="82"/>
      <c r="E132" s="83"/>
      <c r="F132" s="101"/>
      <c r="G132" s="114"/>
      <c r="H132" s="123"/>
      <c r="I132" s="82"/>
      <c r="J132" s="231" t="s">
        <v>1030</v>
      </c>
      <c r="K132" s="80">
        <f>SUM(K121:K131)/5</f>
        <v>90</v>
      </c>
      <c r="L132" s="54"/>
    </row>
    <row r="133" spans="1:12" ht="21.75" customHeight="1" x14ac:dyDescent="0.25">
      <c r="A133" s="328" t="s">
        <v>734</v>
      </c>
      <c r="B133" s="328"/>
      <c r="C133" s="328"/>
      <c r="D133" s="328"/>
      <c r="E133" s="328"/>
      <c r="F133" s="328"/>
      <c r="G133" s="328"/>
      <c r="H133" s="328"/>
      <c r="I133" s="328"/>
      <c r="J133" s="328"/>
      <c r="K133" s="328"/>
      <c r="L133" s="54"/>
    </row>
    <row r="134" spans="1:12" ht="42.75" customHeight="1" x14ac:dyDescent="0.25">
      <c r="A134" s="336" t="s">
        <v>735</v>
      </c>
      <c r="B134" s="336"/>
      <c r="C134" s="336"/>
      <c r="D134" s="336"/>
      <c r="E134" s="336"/>
      <c r="F134" s="336"/>
      <c r="G134" s="336"/>
      <c r="H134" s="336"/>
      <c r="I134" s="336"/>
      <c r="J134" s="336"/>
      <c r="K134" s="336"/>
      <c r="L134" s="54"/>
    </row>
    <row r="135" spans="1:12" ht="216.75" x14ac:dyDescent="0.25">
      <c r="A135" s="319" t="s">
        <v>158</v>
      </c>
      <c r="B135" s="169">
        <v>1</v>
      </c>
      <c r="C135" s="89" t="s">
        <v>275</v>
      </c>
      <c r="D135" s="169" t="s">
        <v>5</v>
      </c>
      <c r="E135" s="89" t="s">
        <v>44</v>
      </c>
      <c r="F135" s="89"/>
      <c r="G135" s="89"/>
      <c r="H135" s="81" t="s">
        <v>774</v>
      </c>
      <c r="I135" s="89"/>
      <c r="J135" s="116" t="s">
        <v>1043</v>
      </c>
      <c r="K135" s="165">
        <v>100</v>
      </c>
      <c r="L135" s="54"/>
    </row>
    <row r="136" spans="1:12" ht="121.5" customHeight="1" x14ac:dyDescent="0.25">
      <c r="A136" s="319"/>
      <c r="B136" s="169">
        <v>2</v>
      </c>
      <c r="C136" s="89" t="s">
        <v>629</v>
      </c>
      <c r="D136" s="169" t="s">
        <v>5</v>
      </c>
      <c r="E136" s="89" t="s">
        <v>44</v>
      </c>
      <c r="F136" s="89"/>
      <c r="G136" s="89"/>
      <c r="H136" s="81" t="s">
        <v>775</v>
      </c>
      <c r="I136" s="89"/>
      <c r="J136" s="85" t="s">
        <v>1040</v>
      </c>
      <c r="K136" s="165">
        <v>90</v>
      </c>
      <c r="L136" s="54"/>
    </row>
    <row r="137" spans="1:12" ht="109.5" customHeight="1" x14ac:dyDescent="0.25">
      <c r="A137" s="319"/>
      <c r="B137" s="169">
        <v>3</v>
      </c>
      <c r="C137" s="89" t="s">
        <v>630</v>
      </c>
      <c r="D137" s="169" t="s">
        <v>14</v>
      </c>
      <c r="E137" s="89" t="s">
        <v>44</v>
      </c>
      <c r="F137" s="89"/>
      <c r="G137" s="89"/>
      <c r="H137" s="233" t="s">
        <v>776</v>
      </c>
      <c r="I137" s="233"/>
      <c r="J137" s="116" t="s">
        <v>1320</v>
      </c>
      <c r="K137" s="165">
        <v>90</v>
      </c>
      <c r="L137" s="54"/>
    </row>
    <row r="138" spans="1:12" ht="84.75" customHeight="1" x14ac:dyDescent="0.25">
      <c r="A138" s="265" t="s">
        <v>276</v>
      </c>
      <c r="B138" s="169">
        <v>1</v>
      </c>
      <c r="C138" s="89" t="s">
        <v>277</v>
      </c>
      <c r="D138" s="169" t="s">
        <v>14</v>
      </c>
      <c r="E138" s="89" t="s">
        <v>44</v>
      </c>
      <c r="F138" s="89"/>
      <c r="G138" s="89"/>
      <c r="H138" s="81" t="s">
        <v>556</v>
      </c>
      <c r="I138" s="89"/>
      <c r="J138" s="116" t="s">
        <v>1041</v>
      </c>
      <c r="K138" s="165">
        <v>100</v>
      </c>
      <c r="L138" s="54"/>
    </row>
    <row r="139" spans="1:12" ht="114.75" customHeight="1" x14ac:dyDescent="0.25">
      <c r="A139" s="319" t="s">
        <v>159</v>
      </c>
      <c r="B139" s="169">
        <v>1</v>
      </c>
      <c r="C139" s="89" t="s">
        <v>631</v>
      </c>
      <c r="D139" s="169" t="s">
        <v>5</v>
      </c>
      <c r="E139" s="89" t="s">
        <v>542</v>
      </c>
      <c r="F139" s="169"/>
      <c r="G139" s="89" t="s">
        <v>117</v>
      </c>
      <c r="H139" s="81" t="s">
        <v>117</v>
      </c>
      <c r="I139" s="89"/>
      <c r="J139" s="109" t="s">
        <v>1051</v>
      </c>
      <c r="K139" s="165">
        <v>100</v>
      </c>
      <c r="L139" s="54"/>
    </row>
    <row r="140" spans="1:12" ht="102" x14ac:dyDescent="0.25">
      <c r="A140" s="319"/>
      <c r="B140" s="169">
        <v>2</v>
      </c>
      <c r="C140" s="89" t="s">
        <v>278</v>
      </c>
      <c r="D140" s="169" t="s">
        <v>5</v>
      </c>
      <c r="E140" s="89" t="s">
        <v>10</v>
      </c>
      <c r="F140" s="169"/>
      <c r="G140" s="89" t="s">
        <v>1243</v>
      </c>
      <c r="H140" s="89" t="s">
        <v>937</v>
      </c>
      <c r="I140" s="169"/>
      <c r="J140" s="109" t="s">
        <v>1042</v>
      </c>
      <c r="K140" s="165">
        <v>100</v>
      </c>
      <c r="L140" s="54"/>
    </row>
    <row r="141" spans="1:12" ht="58.5" customHeight="1" x14ac:dyDescent="0.25">
      <c r="A141" s="319" t="s">
        <v>279</v>
      </c>
      <c r="B141" s="169">
        <v>1</v>
      </c>
      <c r="C141" s="89" t="s">
        <v>632</v>
      </c>
      <c r="D141" s="169" t="s">
        <v>104</v>
      </c>
      <c r="E141" s="89"/>
      <c r="F141" s="169"/>
      <c r="G141" s="89"/>
      <c r="H141" s="89" t="s">
        <v>843</v>
      </c>
      <c r="I141" s="169"/>
      <c r="J141" s="255" t="s">
        <v>1335</v>
      </c>
      <c r="K141" s="165">
        <v>100</v>
      </c>
      <c r="L141" s="54"/>
    </row>
    <row r="142" spans="1:12" ht="89.25" x14ac:dyDescent="0.25">
      <c r="A142" s="319"/>
      <c r="B142" s="169">
        <v>2</v>
      </c>
      <c r="C142" s="89" t="s">
        <v>280</v>
      </c>
      <c r="D142" s="169">
        <v>2021</v>
      </c>
      <c r="E142" s="89" t="s">
        <v>44</v>
      </c>
      <c r="F142" s="131">
        <v>30</v>
      </c>
      <c r="G142" s="89"/>
      <c r="H142" s="89" t="s">
        <v>795</v>
      </c>
      <c r="I142" s="131"/>
      <c r="J142" s="109" t="s">
        <v>1029</v>
      </c>
      <c r="K142" s="165">
        <v>70</v>
      </c>
      <c r="L142" s="54"/>
    </row>
    <row r="143" spans="1:12" ht="81" customHeight="1" x14ac:dyDescent="0.25">
      <c r="A143" s="319" t="s">
        <v>281</v>
      </c>
      <c r="B143" s="89">
        <v>1</v>
      </c>
      <c r="C143" s="89" t="s">
        <v>282</v>
      </c>
      <c r="D143" s="239" t="s">
        <v>5</v>
      </c>
      <c r="E143" s="89" t="s">
        <v>938</v>
      </c>
      <c r="F143" s="89">
        <v>816.5</v>
      </c>
      <c r="G143" s="89" t="s">
        <v>983</v>
      </c>
      <c r="H143" s="89" t="s">
        <v>761</v>
      </c>
      <c r="I143" s="89"/>
      <c r="J143" s="116" t="s">
        <v>1134</v>
      </c>
      <c r="K143" s="165">
        <v>70</v>
      </c>
      <c r="L143" s="54"/>
    </row>
    <row r="144" spans="1:12" ht="90.75" customHeight="1" x14ac:dyDescent="0.25">
      <c r="A144" s="319"/>
      <c r="B144" s="89">
        <v>2</v>
      </c>
      <c r="C144" s="89" t="s">
        <v>283</v>
      </c>
      <c r="D144" s="239" t="s">
        <v>5</v>
      </c>
      <c r="E144" s="89" t="s">
        <v>119</v>
      </c>
      <c r="F144" s="89">
        <v>1152</v>
      </c>
      <c r="G144" s="89" t="s">
        <v>120</v>
      </c>
      <c r="H144" s="89" t="s">
        <v>121</v>
      </c>
      <c r="I144" s="89"/>
      <c r="J144" s="85" t="s">
        <v>1135</v>
      </c>
      <c r="K144" s="165">
        <v>90</v>
      </c>
      <c r="L144" s="54"/>
    </row>
    <row r="145" spans="1:12" ht="173.25" customHeight="1" x14ac:dyDescent="0.25">
      <c r="A145" s="89" t="s">
        <v>470</v>
      </c>
      <c r="B145" s="169">
        <v>1</v>
      </c>
      <c r="C145" s="170" t="s">
        <v>477</v>
      </c>
      <c r="D145" s="239" t="s">
        <v>5</v>
      </c>
      <c r="E145" s="89" t="s">
        <v>10</v>
      </c>
      <c r="F145" s="131">
        <v>1.5</v>
      </c>
      <c r="G145" s="131" t="s">
        <v>122</v>
      </c>
      <c r="H145" s="96" t="s">
        <v>798</v>
      </c>
      <c r="I145" s="131"/>
      <c r="J145" s="111" t="s">
        <v>1267</v>
      </c>
      <c r="K145" s="165">
        <v>100</v>
      </c>
      <c r="L145" s="54"/>
    </row>
    <row r="146" spans="1:12" ht="166.5" customHeight="1" x14ac:dyDescent="0.25">
      <c r="A146" s="319" t="s">
        <v>284</v>
      </c>
      <c r="B146" s="169">
        <v>1</v>
      </c>
      <c r="C146" s="170" t="s">
        <v>285</v>
      </c>
      <c r="D146" s="239" t="s">
        <v>5</v>
      </c>
      <c r="E146" s="89" t="s">
        <v>10</v>
      </c>
      <c r="F146" s="131"/>
      <c r="G146" s="131" t="s">
        <v>123</v>
      </c>
      <c r="H146" s="96" t="s">
        <v>797</v>
      </c>
      <c r="I146" s="131"/>
      <c r="J146" s="111" t="s">
        <v>1136</v>
      </c>
      <c r="K146" s="165">
        <v>100</v>
      </c>
      <c r="L146" s="54"/>
    </row>
    <row r="147" spans="1:12" ht="147" customHeight="1" x14ac:dyDescent="0.25">
      <c r="A147" s="319"/>
      <c r="B147" s="169">
        <v>2</v>
      </c>
      <c r="C147" s="170" t="s">
        <v>286</v>
      </c>
      <c r="D147" s="239" t="s">
        <v>5</v>
      </c>
      <c r="E147" s="89" t="s">
        <v>44</v>
      </c>
      <c r="F147" s="131">
        <v>1</v>
      </c>
      <c r="G147" s="131"/>
      <c r="H147" s="89" t="s">
        <v>798</v>
      </c>
      <c r="I147" s="131"/>
      <c r="J147" s="111" t="s">
        <v>1137</v>
      </c>
      <c r="K147" s="165">
        <v>100</v>
      </c>
      <c r="L147" s="54"/>
    </row>
    <row r="148" spans="1:12" ht="130.5" customHeight="1" x14ac:dyDescent="0.25">
      <c r="A148" s="319"/>
      <c r="B148" s="169">
        <v>3</v>
      </c>
      <c r="C148" s="170" t="s">
        <v>287</v>
      </c>
      <c r="D148" s="239" t="s">
        <v>5</v>
      </c>
      <c r="E148" s="89" t="s">
        <v>10</v>
      </c>
      <c r="F148" s="131"/>
      <c r="G148" s="131" t="s">
        <v>124</v>
      </c>
      <c r="H148" s="96" t="s">
        <v>796</v>
      </c>
      <c r="I148" s="131"/>
      <c r="J148" s="111" t="s">
        <v>1050</v>
      </c>
      <c r="K148" s="165">
        <v>100</v>
      </c>
      <c r="L148" s="54"/>
    </row>
    <row r="149" spans="1:12" ht="175.5" customHeight="1" x14ac:dyDescent="0.25">
      <c r="A149" s="89" t="s">
        <v>160</v>
      </c>
      <c r="B149" s="169">
        <v>1</v>
      </c>
      <c r="C149" s="89" t="s">
        <v>125</v>
      </c>
      <c r="D149" s="239" t="s">
        <v>5</v>
      </c>
      <c r="E149" s="89" t="s">
        <v>44</v>
      </c>
      <c r="F149" s="131">
        <v>2</v>
      </c>
      <c r="G149" s="131" t="s">
        <v>122</v>
      </c>
      <c r="H149" s="89" t="s">
        <v>939</v>
      </c>
      <c r="I149" s="131"/>
      <c r="J149" s="111" t="s">
        <v>1138</v>
      </c>
      <c r="K149" s="171">
        <v>100</v>
      </c>
      <c r="L149" s="54"/>
    </row>
    <row r="150" spans="1:12" ht="14.25" customHeight="1" x14ac:dyDescent="0.25">
      <c r="A150" s="89"/>
      <c r="B150" s="169"/>
      <c r="C150" s="89"/>
      <c r="D150" s="239"/>
      <c r="E150" s="89"/>
      <c r="F150" s="131"/>
      <c r="G150" s="131"/>
      <c r="H150" s="89"/>
      <c r="I150" s="131"/>
      <c r="J150" s="231" t="s">
        <v>1030</v>
      </c>
      <c r="K150" s="80">
        <f>SUM(K135:K149)/15</f>
        <v>94</v>
      </c>
      <c r="L150" s="54"/>
    </row>
    <row r="151" spans="1:12" ht="38.25" customHeight="1" x14ac:dyDescent="0.25">
      <c r="A151" s="328" t="s">
        <v>733</v>
      </c>
      <c r="B151" s="328"/>
      <c r="C151" s="328"/>
      <c r="D151" s="328"/>
      <c r="E151" s="328"/>
      <c r="F151" s="328"/>
      <c r="G151" s="328"/>
      <c r="H151" s="328"/>
      <c r="I151" s="328"/>
      <c r="J151" s="328"/>
      <c r="K151" s="328"/>
      <c r="L151" s="54"/>
    </row>
    <row r="152" spans="1:12" ht="150.75" customHeight="1" x14ac:dyDescent="0.25">
      <c r="A152" s="331" t="s">
        <v>478</v>
      </c>
      <c r="B152" s="119">
        <v>1</v>
      </c>
      <c r="C152" s="81" t="s">
        <v>633</v>
      </c>
      <c r="D152" s="87" t="s">
        <v>5</v>
      </c>
      <c r="E152" s="87"/>
      <c r="F152" s="84"/>
      <c r="G152" s="84" t="s">
        <v>523</v>
      </c>
      <c r="H152" s="84" t="s">
        <v>777</v>
      </c>
      <c r="I152" s="84"/>
      <c r="J152" s="116" t="s">
        <v>989</v>
      </c>
      <c r="K152" s="172">
        <v>100</v>
      </c>
      <c r="L152" s="54"/>
    </row>
    <row r="153" spans="1:12" ht="120" customHeight="1" x14ac:dyDescent="0.25">
      <c r="A153" s="331"/>
      <c r="B153" s="119" t="s">
        <v>103</v>
      </c>
      <c r="C153" s="81" t="s">
        <v>288</v>
      </c>
      <c r="D153" s="87" t="s">
        <v>5</v>
      </c>
      <c r="E153" s="87"/>
      <c r="F153" s="84"/>
      <c r="G153" s="84"/>
      <c r="H153" s="84" t="s">
        <v>778</v>
      </c>
      <c r="I153" s="84"/>
      <c r="J153" s="116" t="s">
        <v>1244</v>
      </c>
      <c r="K153" s="172">
        <v>100</v>
      </c>
      <c r="L153" s="54"/>
    </row>
    <row r="154" spans="1:12" ht="104.25" customHeight="1" x14ac:dyDescent="0.25">
      <c r="A154" s="331"/>
      <c r="B154" s="119" t="s">
        <v>154</v>
      </c>
      <c r="C154" s="81" t="s">
        <v>479</v>
      </c>
      <c r="D154" s="87" t="s">
        <v>5</v>
      </c>
      <c r="E154" s="87"/>
      <c r="F154" s="84"/>
      <c r="G154" s="84"/>
      <c r="H154" s="84" t="s">
        <v>779</v>
      </c>
      <c r="I154" s="84"/>
      <c r="J154" s="116" t="s">
        <v>990</v>
      </c>
      <c r="K154" s="172">
        <v>100</v>
      </c>
      <c r="L154" s="54"/>
    </row>
    <row r="155" spans="1:12" ht="281.25" customHeight="1" x14ac:dyDescent="0.25">
      <c r="A155" s="114" t="s">
        <v>465</v>
      </c>
      <c r="B155" s="114">
        <v>1</v>
      </c>
      <c r="C155" s="114" t="s">
        <v>466</v>
      </c>
      <c r="D155" s="234" t="s">
        <v>5</v>
      </c>
      <c r="E155" s="114" t="s">
        <v>153</v>
      </c>
      <c r="F155" s="114"/>
      <c r="G155" s="81" t="s">
        <v>524</v>
      </c>
      <c r="H155" s="114" t="s">
        <v>780</v>
      </c>
      <c r="I155" s="114"/>
      <c r="J155" s="173" t="s">
        <v>1207</v>
      </c>
      <c r="K155" s="172">
        <v>100</v>
      </c>
      <c r="L155" s="54"/>
    </row>
    <row r="156" spans="1:12" x14ac:dyDescent="0.25">
      <c r="A156" s="114"/>
      <c r="B156" s="114"/>
      <c r="C156" s="114"/>
      <c r="D156" s="234"/>
      <c r="E156" s="114"/>
      <c r="F156" s="114"/>
      <c r="G156" s="81"/>
      <c r="H156" s="157"/>
      <c r="I156" s="114"/>
      <c r="J156" s="231" t="s">
        <v>1030</v>
      </c>
      <c r="K156" s="80">
        <f>SUM(K152:K155)/4</f>
        <v>100</v>
      </c>
      <c r="L156" s="54"/>
    </row>
    <row r="157" spans="1:12" ht="51.75" customHeight="1" x14ac:dyDescent="0.25">
      <c r="A157" s="328" t="s">
        <v>732</v>
      </c>
      <c r="B157" s="328"/>
      <c r="C157" s="328"/>
      <c r="D157" s="328"/>
      <c r="E157" s="328"/>
      <c r="F157" s="328"/>
      <c r="G157" s="328"/>
      <c r="H157" s="328"/>
      <c r="I157" s="328"/>
      <c r="J157" s="328"/>
      <c r="K157" s="328"/>
      <c r="L157" s="54"/>
    </row>
    <row r="158" spans="1:12" ht="104.25" customHeight="1" x14ac:dyDescent="0.25">
      <c r="A158" s="317" t="s">
        <v>289</v>
      </c>
      <c r="B158" s="175">
        <v>1</v>
      </c>
      <c r="C158" s="114" t="s">
        <v>290</v>
      </c>
      <c r="D158" s="236" t="s">
        <v>104</v>
      </c>
      <c r="E158" s="175"/>
      <c r="F158" s="176"/>
      <c r="G158" s="84" t="s">
        <v>718</v>
      </c>
      <c r="H158" s="84" t="s">
        <v>440</v>
      </c>
      <c r="I158" s="84"/>
      <c r="J158" s="99" t="s">
        <v>1290</v>
      </c>
      <c r="K158" s="121">
        <v>70</v>
      </c>
      <c r="L158" s="54"/>
    </row>
    <row r="159" spans="1:12" ht="138.75" customHeight="1" x14ac:dyDescent="0.25">
      <c r="A159" s="317"/>
      <c r="B159" s="175">
        <v>2</v>
      </c>
      <c r="C159" s="114" t="s">
        <v>291</v>
      </c>
      <c r="D159" s="236" t="s">
        <v>5</v>
      </c>
      <c r="E159" s="114" t="s">
        <v>132</v>
      </c>
      <c r="F159" s="176">
        <v>0.5</v>
      </c>
      <c r="G159" s="234" t="s">
        <v>1281</v>
      </c>
      <c r="H159" s="234" t="s">
        <v>1282</v>
      </c>
      <c r="I159" s="236"/>
      <c r="J159" s="99" t="s">
        <v>1285</v>
      </c>
      <c r="K159" s="248">
        <v>100</v>
      </c>
      <c r="L159" s="78" t="s">
        <v>1145</v>
      </c>
    </row>
    <row r="160" spans="1:12" ht="89.25" customHeight="1" x14ac:dyDescent="0.25">
      <c r="A160" s="317"/>
      <c r="B160" s="175">
        <v>3</v>
      </c>
      <c r="C160" s="178" t="s">
        <v>292</v>
      </c>
      <c r="D160" s="236" t="s">
        <v>5</v>
      </c>
      <c r="E160" s="114" t="s">
        <v>892</v>
      </c>
      <c r="F160" s="176">
        <v>0.5</v>
      </c>
      <c r="G160" s="114" t="s">
        <v>1291</v>
      </c>
      <c r="H160" s="114" t="s">
        <v>1292</v>
      </c>
      <c r="I160" s="176"/>
      <c r="J160" s="99" t="s">
        <v>1293</v>
      </c>
      <c r="K160" s="91">
        <v>100</v>
      </c>
      <c r="L160" s="78" t="s">
        <v>1146</v>
      </c>
    </row>
    <row r="161" spans="1:12" ht="159.75" customHeight="1" x14ac:dyDescent="0.25">
      <c r="A161" s="317"/>
      <c r="B161" s="175">
        <v>4</v>
      </c>
      <c r="C161" s="114" t="s">
        <v>293</v>
      </c>
      <c r="D161" s="236" t="s">
        <v>14</v>
      </c>
      <c r="E161" s="114" t="s">
        <v>887</v>
      </c>
      <c r="F161" s="176">
        <v>0.5</v>
      </c>
      <c r="G161" s="114" t="s">
        <v>133</v>
      </c>
      <c r="H161" s="235" t="s">
        <v>1280</v>
      </c>
      <c r="I161" s="175"/>
      <c r="J161" s="99" t="s">
        <v>1295</v>
      </c>
      <c r="K161" s="177">
        <v>100</v>
      </c>
      <c r="L161" s="78" t="s">
        <v>1147</v>
      </c>
    </row>
    <row r="162" spans="1:12" ht="105.75" customHeight="1" x14ac:dyDescent="0.25">
      <c r="A162" s="317"/>
      <c r="B162" s="175">
        <v>5</v>
      </c>
      <c r="C162" s="114" t="s">
        <v>294</v>
      </c>
      <c r="D162" s="236" t="s">
        <v>14</v>
      </c>
      <c r="E162" s="114" t="s">
        <v>893</v>
      </c>
      <c r="F162" s="113" t="s">
        <v>895</v>
      </c>
      <c r="G162" s="114"/>
      <c r="H162" s="114" t="s">
        <v>760</v>
      </c>
      <c r="I162" s="175"/>
      <c r="J162" s="99" t="s">
        <v>1296</v>
      </c>
      <c r="K162" s="177">
        <v>100</v>
      </c>
      <c r="L162" s="54"/>
    </row>
    <row r="163" spans="1:12" ht="106.5" customHeight="1" x14ac:dyDescent="0.25">
      <c r="A163" s="317"/>
      <c r="B163" s="175">
        <v>6</v>
      </c>
      <c r="C163" s="178" t="s">
        <v>634</v>
      </c>
      <c r="D163" s="236" t="s">
        <v>14</v>
      </c>
      <c r="E163" s="114" t="s">
        <v>896</v>
      </c>
      <c r="F163" s="175"/>
      <c r="G163" s="114" t="s">
        <v>894</v>
      </c>
      <c r="H163" s="114" t="s">
        <v>719</v>
      </c>
      <c r="I163" s="176"/>
      <c r="J163" s="99" t="s">
        <v>1294</v>
      </c>
      <c r="K163" s="177">
        <v>100</v>
      </c>
      <c r="L163" s="54"/>
    </row>
    <row r="164" spans="1:12" s="40" customFormat="1" ht="218.25" customHeight="1" x14ac:dyDescent="0.25">
      <c r="A164" s="114" t="s">
        <v>467</v>
      </c>
      <c r="B164" s="175">
        <v>1</v>
      </c>
      <c r="C164" s="114" t="s">
        <v>295</v>
      </c>
      <c r="D164" s="234" t="s">
        <v>5</v>
      </c>
      <c r="E164" s="114" t="s">
        <v>896</v>
      </c>
      <c r="F164" s="175"/>
      <c r="G164" s="114" t="s">
        <v>736</v>
      </c>
      <c r="H164" s="114" t="s">
        <v>737</v>
      </c>
      <c r="I164" s="175"/>
      <c r="J164" s="166" t="s">
        <v>1279</v>
      </c>
      <c r="K164" s="177">
        <v>100</v>
      </c>
      <c r="L164" s="70" t="s">
        <v>1148</v>
      </c>
    </row>
    <row r="165" spans="1:12" s="40" customFormat="1" ht="100.5" customHeight="1" x14ac:dyDescent="0.25">
      <c r="A165" s="114" t="s">
        <v>441</v>
      </c>
      <c r="B165" s="175">
        <v>1</v>
      </c>
      <c r="C165" s="114" t="s">
        <v>442</v>
      </c>
      <c r="D165" s="236" t="s">
        <v>14</v>
      </c>
      <c r="E165" s="114" t="s">
        <v>897</v>
      </c>
      <c r="F165" s="175"/>
      <c r="G165" s="114" t="s">
        <v>738</v>
      </c>
      <c r="H165" s="114" t="s">
        <v>1007</v>
      </c>
      <c r="I165" s="175"/>
      <c r="J165" s="147" t="s">
        <v>1149</v>
      </c>
      <c r="K165" s="179">
        <v>100</v>
      </c>
      <c r="L165" s="66"/>
    </row>
    <row r="166" spans="1:12" ht="105" customHeight="1" x14ac:dyDescent="0.25">
      <c r="A166" s="317" t="s">
        <v>296</v>
      </c>
      <c r="B166" s="114">
        <v>1</v>
      </c>
      <c r="C166" s="180" t="s">
        <v>297</v>
      </c>
      <c r="D166" s="234" t="s">
        <v>5</v>
      </c>
      <c r="E166" s="114" t="s">
        <v>898</v>
      </c>
      <c r="F166" s="97">
        <v>0.5</v>
      </c>
      <c r="G166" s="114" t="s">
        <v>134</v>
      </c>
      <c r="H166" s="82" t="s">
        <v>1297</v>
      </c>
      <c r="I166" s="83"/>
      <c r="J166" s="109" t="s">
        <v>1150</v>
      </c>
      <c r="K166" s="177">
        <v>90</v>
      </c>
      <c r="L166" s="54"/>
    </row>
    <row r="167" spans="1:12" ht="151.5" customHeight="1" x14ac:dyDescent="0.25">
      <c r="A167" s="317"/>
      <c r="B167" s="114">
        <v>2</v>
      </c>
      <c r="C167" s="178" t="s">
        <v>298</v>
      </c>
      <c r="D167" s="234" t="s">
        <v>5</v>
      </c>
      <c r="E167" s="114" t="s">
        <v>898</v>
      </c>
      <c r="F167" s="97">
        <v>1</v>
      </c>
      <c r="G167" s="114" t="s">
        <v>131</v>
      </c>
      <c r="H167" s="82" t="s">
        <v>126</v>
      </c>
      <c r="I167" s="97"/>
      <c r="J167" s="99" t="s">
        <v>1005</v>
      </c>
      <c r="K167" s="177">
        <v>100</v>
      </c>
      <c r="L167" s="54"/>
    </row>
    <row r="168" spans="1:12" ht="84" customHeight="1" x14ac:dyDescent="0.25">
      <c r="A168" s="317"/>
      <c r="B168" s="114">
        <v>3</v>
      </c>
      <c r="C168" s="178" t="s">
        <v>299</v>
      </c>
      <c r="D168" s="234" t="s">
        <v>5</v>
      </c>
      <c r="E168" s="109" t="s">
        <v>900</v>
      </c>
      <c r="F168" s="84"/>
      <c r="G168" s="114"/>
      <c r="H168" s="83" t="s">
        <v>899</v>
      </c>
      <c r="I168" s="84"/>
      <c r="J168" s="109" t="s">
        <v>1151</v>
      </c>
      <c r="K168" s="91">
        <v>90</v>
      </c>
      <c r="L168" s="67"/>
    </row>
    <row r="169" spans="1:12" ht="102" customHeight="1" x14ac:dyDescent="0.25">
      <c r="A169" s="317"/>
      <c r="B169" s="114">
        <v>4</v>
      </c>
      <c r="C169" s="81" t="s">
        <v>720</v>
      </c>
      <c r="D169" s="234" t="s">
        <v>5</v>
      </c>
      <c r="E169" s="109" t="s">
        <v>901</v>
      </c>
      <c r="F169" s="84">
        <v>20</v>
      </c>
      <c r="G169" s="114"/>
      <c r="H169" s="83" t="s">
        <v>574</v>
      </c>
      <c r="I169" s="84"/>
      <c r="J169" s="109" t="s">
        <v>1152</v>
      </c>
      <c r="K169" s="177">
        <v>100</v>
      </c>
      <c r="L169" s="67"/>
    </row>
    <row r="170" spans="1:12" ht="127.5" customHeight="1" x14ac:dyDescent="0.25">
      <c r="A170" s="317"/>
      <c r="B170" s="114">
        <v>5</v>
      </c>
      <c r="C170" s="114" t="s">
        <v>300</v>
      </c>
      <c r="D170" s="234" t="s">
        <v>5</v>
      </c>
      <c r="E170" s="109" t="s">
        <v>902</v>
      </c>
      <c r="F170" s="114"/>
      <c r="G170" s="114" t="s">
        <v>127</v>
      </c>
      <c r="H170" s="114" t="s">
        <v>684</v>
      </c>
      <c r="I170" s="114"/>
      <c r="J170" s="109" t="s">
        <v>1019</v>
      </c>
      <c r="K170" s="177">
        <v>100</v>
      </c>
      <c r="L170" s="54"/>
    </row>
    <row r="171" spans="1:12" ht="100.5" customHeight="1" x14ac:dyDescent="0.25">
      <c r="A171" s="317" t="s">
        <v>635</v>
      </c>
      <c r="B171" s="114">
        <v>1</v>
      </c>
      <c r="C171" s="178" t="s">
        <v>301</v>
      </c>
      <c r="D171" s="234" t="s">
        <v>5</v>
      </c>
      <c r="E171" s="114" t="s">
        <v>904</v>
      </c>
      <c r="F171" s="114" t="s">
        <v>903</v>
      </c>
      <c r="G171" s="114" t="s">
        <v>739</v>
      </c>
      <c r="H171" s="95" t="s">
        <v>905</v>
      </c>
      <c r="I171" s="113"/>
      <c r="J171" s="109" t="s">
        <v>1278</v>
      </c>
      <c r="K171" s="177">
        <v>90</v>
      </c>
      <c r="L171" s="71"/>
    </row>
    <row r="172" spans="1:12" ht="133.5" customHeight="1" x14ac:dyDescent="0.25">
      <c r="A172" s="317"/>
      <c r="B172" s="114">
        <v>2</v>
      </c>
      <c r="C172" s="114" t="s">
        <v>636</v>
      </c>
      <c r="D172" s="234" t="s">
        <v>128</v>
      </c>
      <c r="E172" s="114" t="s">
        <v>906</v>
      </c>
      <c r="F172" s="113">
        <v>5</v>
      </c>
      <c r="G172" s="114" t="s">
        <v>129</v>
      </c>
      <c r="H172" s="235" t="s">
        <v>759</v>
      </c>
      <c r="I172" s="113"/>
      <c r="J172" s="109" t="s">
        <v>1277</v>
      </c>
      <c r="K172" s="177">
        <v>100</v>
      </c>
      <c r="L172" s="58" t="s">
        <v>1153</v>
      </c>
    </row>
    <row r="173" spans="1:12" ht="132.75" customHeight="1" x14ac:dyDescent="0.25">
      <c r="A173" s="317"/>
      <c r="B173" s="114">
        <v>3</v>
      </c>
      <c r="C173" s="114" t="s">
        <v>302</v>
      </c>
      <c r="D173" s="234" t="s">
        <v>128</v>
      </c>
      <c r="E173" s="114" t="s">
        <v>747</v>
      </c>
      <c r="F173" s="113">
        <v>10</v>
      </c>
      <c r="G173" s="114" t="s">
        <v>740</v>
      </c>
      <c r="H173" s="238" t="s">
        <v>746</v>
      </c>
      <c r="I173" s="84"/>
      <c r="J173" s="109" t="s">
        <v>1154</v>
      </c>
      <c r="K173" s="91">
        <v>50</v>
      </c>
      <c r="L173" s="58" t="s">
        <v>1155</v>
      </c>
    </row>
    <row r="174" spans="1:12" ht="86.25" customHeight="1" x14ac:dyDescent="0.25">
      <c r="A174" s="317"/>
      <c r="B174" s="114">
        <v>4</v>
      </c>
      <c r="C174" s="114" t="s">
        <v>303</v>
      </c>
      <c r="D174" s="234" t="s">
        <v>5</v>
      </c>
      <c r="E174" s="114" t="s">
        <v>907</v>
      </c>
      <c r="F174" s="114"/>
      <c r="G174" s="114"/>
      <c r="H174" s="114" t="s">
        <v>908</v>
      </c>
      <c r="I174" s="114"/>
      <c r="J174" s="109" t="s">
        <v>1156</v>
      </c>
      <c r="K174" s="177">
        <v>90</v>
      </c>
      <c r="L174" s="54"/>
    </row>
    <row r="175" spans="1:12" ht="120" customHeight="1" x14ac:dyDescent="0.25">
      <c r="A175" s="317"/>
      <c r="B175" s="114">
        <v>5</v>
      </c>
      <c r="C175" s="114" t="s">
        <v>304</v>
      </c>
      <c r="D175" s="234" t="s">
        <v>5</v>
      </c>
      <c r="E175" s="114" t="s">
        <v>910</v>
      </c>
      <c r="F175" s="96">
        <v>30</v>
      </c>
      <c r="G175" s="114" t="s">
        <v>909</v>
      </c>
      <c r="H175" s="114" t="s">
        <v>911</v>
      </c>
      <c r="I175" s="176"/>
      <c r="J175" s="109" t="s">
        <v>1158</v>
      </c>
      <c r="K175" s="177">
        <v>90</v>
      </c>
      <c r="L175" s="54"/>
    </row>
    <row r="176" spans="1:12" ht="110.25" customHeight="1" x14ac:dyDescent="0.25">
      <c r="A176" s="314" t="s">
        <v>305</v>
      </c>
      <c r="B176" s="81">
        <v>1</v>
      </c>
      <c r="C176" s="181" t="s">
        <v>306</v>
      </c>
      <c r="D176" s="108" t="s">
        <v>5</v>
      </c>
      <c r="E176" s="114" t="s">
        <v>110</v>
      </c>
      <c r="F176" s="110">
        <v>50</v>
      </c>
      <c r="G176" s="108" t="s">
        <v>748</v>
      </c>
      <c r="H176" s="108" t="s">
        <v>912</v>
      </c>
      <c r="I176" s="110"/>
      <c r="J176" s="109" t="s">
        <v>1157</v>
      </c>
      <c r="K176" s="177">
        <v>100</v>
      </c>
      <c r="L176" s="67"/>
    </row>
    <row r="177" spans="1:42" ht="81" customHeight="1" x14ac:dyDescent="0.25">
      <c r="A177" s="315"/>
      <c r="B177" s="81">
        <v>2</v>
      </c>
      <c r="C177" s="181" t="s">
        <v>637</v>
      </c>
      <c r="D177" s="108" t="s">
        <v>5</v>
      </c>
      <c r="E177" s="114" t="s">
        <v>443</v>
      </c>
      <c r="F177" s="110">
        <v>100</v>
      </c>
      <c r="G177" s="108" t="s">
        <v>913</v>
      </c>
      <c r="H177" s="108" t="s">
        <v>749</v>
      </c>
      <c r="I177" s="110"/>
      <c r="J177" s="109" t="s">
        <v>1276</v>
      </c>
      <c r="K177" s="177">
        <v>100</v>
      </c>
      <c r="L177" s="73" t="s">
        <v>1167</v>
      </c>
    </row>
    <row r="178" spans="1:42" ht="104.25" customHeight="1" x14ac:dyDescent="0.25">
      <c r="A178" s="315"/>
      <c r="B178" s="81">
        <v>3</v>
      </c>
      <c r="C178" s="181" t="s">
        <v>307</v>
      </c>
      <c r="D178" s="108" t="s">
        <v>5</v>
      </c>
      <c r="E178" s="114" t="s">
        <v>443</v>
      </c>
      <c r="F178" s="110">
        <v>2</v>
      </c>
      <c r="G178" s="108" t="s">
        <v>130</v>
      </c>
      <c r="H178" s="108" t="s">
        <v>914</v>
      </c>
      <c r="I178" s="110"/>
      <c r="J178" s="109" t="s">
        <v>1159</v>
      </c>
      <c r="K178" s="177">
        <v>100</v>
      </c>
      <c r="L178" s="67"/>
    </row>
    <row r="179" spans="1:42" ht="141" customHeight="1" x14ac:dyDescent="0.25">
      <c r="A179" s="316"/>
      <c r="B179" s="81">
        <v>4</v>
      </c>
      <c r="C179" s="181" t="s">
        <v>444</v>
      </c>
      <c r="D179" s="108" t="s">
        <v>5</v>
      </c>
      <c r="E179" s="114" t="s">
        <v>10</v>
      </c>
      <c r="F179" s="110">
        <v>80</v>
      </c>
      <c r="G179" s="182" t="s">
        <v>915</v>
      </c>
      <c r="H179" s="108" t="s">
        <v>984</v>
      </c>
      <c r="I179" s="110"/>
      <c r="J179" s="109" t="s">
        <v>1160</v>
      </c>
      <c r="K179" s="177">
        <v>100</v>
      </c>
      <c r="L179" s="67"/>
    </row>
    <row r="180" spans="1:42" ht="132" customHeight="1" x14ac:dyDescent="0.25">
      <c r="A180" s="320" t="s">
        <v>638</v>
      </c>
      <c r="B180" s="79">
        <v>1</v>
      </c>
      <c r="C180" s="114" t="s">
        <v>308</v>
      </c>
      <c r="D180" s="108" t="s">
        <v>5</v>
      </c>
      <c r="E180" s="108" t="s">
        <v>916</v>
      </c>
      <c r="F180" s="110"/>
      <c r="G180" s="183" t="s">
        <v>136</v>
      </c>
      <c r="H180" s="181" t="s">
        <v>1275</v>
      </c>
      <c r="I180" s="110"/>
      <c r="J180" s="109" t="s">
        <v>1161</v>
      </c>
      <c r="K180" s="177">
        <v>70</v>
      </c>
      <c r="L180" s="67"/>
    </row>
    <row r="181" spans="1:42" ht="116.25" customHeight="1" x14ac:dyDescent="0.25">
      <c r="A181" s="320"/>
      <c r="B181" s="79">
        <v>2</v>
      </c>
      <c r="C181" s="114" t="s">
        <v>309</v>
      </c>
      <c r="D181" s="108" t="s">
        <v>5</v>
      </c>
      <c r="E181" s="114" t="s">
        <v>917</v>
      </c>
      <c r="F181" s="110"/>
      <c r="G181" s="183" t="s">
        <v>758</v>
      </c>
      <c r="H181" s="184" t="s">
        <v>137</v>
      </c>
      <c r="I181" s="110"/>
      <c r="J181" s="109" t="s">
        <v>1162</v>
      </c>
      <c r="K181" s="177">
        <v>100</v>
      </c>
      <c r="L181" s="67"/>
    </row>
    <row r="182" spans="1:42" ht="109.5" customHeight="1" x14ac:dyDescent="0.25">
      <c r="A182" s="324" t="s">
        <v>310</v>
      </c>
      <c r="B182" s="175">
        <v>1</v>
      </c>
      <c r="C182" s="114" t="s">
        <v>311</v>
      </c>
      <c r="D182" s="108" t="s">
        <v>5</v>
      </c>
      <c r="E182" s="108" t="s">
        <v>10</v>
      </c>
      <c r="F182" s="108"/>
      <c r="G182" s="114" t="s">
        <v>138</v>
      </c>
      <c r="H182" s="185" t="s">
        <v>757</v>
      </c>
      <c r="I182" s="186"/>
      <c r="J182" s="109" t="s">
        <v>1163</v>
      </c>
      <c r="K182" s="177">
        <v>100</v>
      </c>
      <c r="L182" s="67"/>
    </row>
    <row r="183" spans="1:42" ht="163.5" customHeight="1" x14ac:dyDescent="0.25">
      <c r="A183" s="325"/>
      <c r="B183" s="175">
        <v>2</v>
      </c>
      <c r="C183" s="114" t="s">
        <v>639</v>
      </c>
      <c r="D183" s="108" t="s">
        <v>5</v>
      </c>
      <c r="E183" s="108" t="s">
        <v>110</v>
      </c>
      <c r="F183" s="110">
        <v>10</v>
      </c>
      <c r="G183" s="114" t="s">
        <v>750</v>
      </c>
      <c r="H183" s="82" t="s">
        <v>751</v>
      </c>
      <c r="I183" s="110"/>
      <c r="J183" s="187" t="s">
        <v>1164</v>
      </c>
      <c r="K183" s="177">
        <v>100</v>
      </c>
      <c r="L183" s="72" t="s">
        <v>1165</v>
      </c>
    </row>
    <row r="184" spans="1:42" ht="87.75" customHeight="1" x14ac:dyDescent="0.25">
      <c r="A184" s="325"/>
      <c r="B184" s="175">
        <v>3</v>
      </c>
      <c r="C184" s="114" t="s">
        <v>312</v>
      </c>
      <c r="D184" s="108" t="s">
        <v>5</v>
      </c>
      <c r="E184" s="108" t="s">
        <v>110</v>
      </c>
      <c r="F184" s="110">
        <v>5</v>
      </c>
      <c r="G184" s="108" t="s">
        <v>445</v>
      </c>
      <c r="H184" s="82" t="s">
        <v>446</v>
      </c>
      <c r="I184" s="110"/>
      <c r="J184" s="109" t="s">
        <v>1166</v>
      </c>
      <c r="K184" s="91">
        <v>70</v>
      </c>
      <c r="L184" s="67"/>
    </row>
    <row r="185" spans="1:42" ht="107.25" customHeight="1" x14ac:dyDescent="0.25">
      <c r="A185" s="326"/>
      <c r="B185" s="175">
        <v>4</v>
      </c>
      <c r="C185" s="114" t="s">
        <v>313</v>
      </c>
      <c r="D185" s="108" t="s">
        <v>5</v>
      </c>
      <c r="E185" s="114" t="s">
        <v>918</v>
      </c>
      <c r="F185" s="110"/>
      <c r="G185" s="108" t="s">
        <v>447</v>
      </c>
      <c r="H185" s="188" t="s">
        <v>752</v>
      </c>
      <c r="I185" s="110"/>
      <c r="J185" s="240" t="s">
        <v>1274</v>
      </c>
      <c r="K185" s="177">
        <v>100</v>
      </c>
      <c r="L185" s="67"/>
    </row>
    <row r="186" spans="1:42" ht="120.75" customHeight="1" x14ac:dyDescent="0.25">
      <c r="A186" s="317" t="s">
        <v>927</v>
      </c>
      <c r="B186" s="175">
        <v>1</v>
      </c>
      <c r="C186" s="114" t="s">
        <v>314</v>
      </c>
      <c r="D186" s="191" t="s">
        <v>5</v>
      </c>
      <c r="E186" s="108" t="s">
        <v>919</v>
      </c>
      <c r="F186" s="189">
        <v>500</v>
      </c>
      <c r="G186" s="108" t="s">
        <v>753</v>
      </c>
      <c r="H186" s="108" t="s">
        <v>754</v>
      </c>
      <c r="I186" s="189"/>
      <c r="J186" s="187" t="s">
        <v>1273</v>
      </c>
      <c r="K186" s="91">
        <v>100</v>
      </c>
      <c r="L186" s="72" t="s">
        <v>1168</v>
      </c>
      <c r="M186" s="247"/>
    </row>
    <row r="187" spans="1:42" ht="84" customHeight="1" x14ac:dyDescent="0.25">
      <c r="A187" s="317"/>
      <c r="B187" s="175">
        <v>2</v>
      </c>
      <c r="C187" s="114" t="s">
        <v>315</v>
      </c>
      <c r="D187" s="191" t="s">
        <v>5</v>
      </c>
      <c r="E187" s="108" t="s">
        <v>926</v>
      </c>
      <c r="F187" s="190"/>
      <c r="G187" s="191"/>
      <c r="H187" s="108" t="s">
        <v>928</v>
      </c>
      <c r="I187" s="189"/>
      <c r="J187" s="109" t="s">
        <v>1272</v>
      </c>
      <c r="K187" s="91">
        <v>90</v>
      </c>
      <c r="L187" s="72" t="s">
        <v>1169</v>
      </c>
    </row>
    <row r="188" spans="1:42" s="39" customFormat="1" ht="54.75" customHeight="1" x14ac:dyDescent="0.25">
      <c r="A188" s="317" t="s">
        <v>316</v>
      </c>
      <c r="B188" s="175">
        <v>1</v>
      </c>
      <c r="C188" s="114" t="s">
        <v>317</v>
      </c>
      <c r="D188" s="191" t="s">
        <v>5</v>
      </c>
      <c r="E188" s="108" t="s">
        <v>44</v>
      </c>
      <c r="F188" s="190">
        <v>50</v>
      </c>
      <c r="G188" s="108" t="s">
        <v>448</v>
      </c>
      <c r="H188" s="108" t="s">
        <v>686</v>
      </c>
      <c r="I188" s="189"/>
      <c r="J188" s="109" t="s">
        <v>1170</v>
      </c>
      <c r="K188" s="91">
        <v>100</v>
      </c>
      <c r="L188" s="68"/>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50"/>
    </row>
    <row r="189" spans="1:42" s="39" customFormat="1" ht="62.25" customHeight="1" x14ac:dyDescent="0.25">
      <c r="A189" s="317"/>
      <c r="B189" s="175">
        <v>2</v>
      </c>
      <c r="C189" s="114" t="s">
        <v>318</v>
      </c>
      <c r="D189" s="191" t="s">
        <v>5</v>
      </c>
      <c r="E189" s="108" t="s">
        <v>44</v>
      </c>
      <c r="F189" s="190">
        <v>10</v>
      </c>
      <c r="G189" s="108" t="s">
        <v>755</v>
      </c>
      <c r="H189" s="108" t="s">
        <v>686</v>
      </c>
      <c r="I189" s="189"/>
      <c r="J189" s="109" t="s">
        <v>1171</v>
      </c>
      <c r="K189" s="91">
        <v>100</v>
      </c>
      <c r="L189" s="68"/>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50"/>
    </row>
    <row r="190" spans="1:42" ht="72.75" customHeight="1" x14ac:dyDescent="0.25">
      <c r="A190" s="317"/>
      <c r="B190" s="175">
        <v>3</v>
      </c>
      <c r="C190" s="114" t="s">
        <v>640</v>
      </c>
      <c r="D190" s="87" t="s">
        <v>139</v>
      </c>
      <c r="E190" s="114" t="s">
        <v>44</v>
      </c>
      <c r="F190" s="96">
        <v>124</v>
      </c>
      <c r="G190" s="84" t="s">
        <v>756</v>
      </c>
      <c r="H190" s="114"/>
      <c r="I190" s="84"/>
      <c r="J190" s="254" t="s">
        <v>1020</v>
      </c>
      <c r="K190" s="91" t="s">
        <v>1021</v>
      </c>
      <c r="L190" s="67"/>
    </row>
    <row r="191" spans="1:42" x14ac:dyDescent="0.25">
      <c r="A191" s="114"/>
      <c r="B191" s="175"/>
      <c r="C191" s="114"/>
      <c r="D191" s="87"/>
      <c r="E191" s="114"/>
      <c r="F191" s="96"/>
      <c r="G191" s="84"/>
      <c r="H191" s="114"/>
      <c r="I191" s="84"/>
      <c r="J191" s="231" t="s">
        <v>1030</v>
      </c>
      <c r="K191" s="80">
        <f>SUM(K158:K190)/32</f>
        <v>93.75</v>
      </c>
      <c r="L191" s="67"/>
    </row>
    <row r="192" spans="1:42" ht="38.25" customHeight="1" x14ac:dyDescent="0.25">
      <c r="A192" s="321" t="s">
        <v>731</v>
      </c>
      <c r="B192" s="321"/>
      <c r="C192" s="321"/>
      <c r="D192" s="321"/>
      <c r="E192" s="321"/>
      <c r="F192" s="321"/>
      <c r="G192" s="321"/>
      <c r="H192" s="321"/>
      <c r="I192" s="321"/>
      <c r="J192" s="321"/>
      <c r="K192" s="321"/>
      <c r="L192" s="54"/>
    </row>
    <row r="193" spans="1:12" ht="88.5" customHeight="1" x14ac:dyDescent="0.25">
      <c r="A193" s="317" t="s">
        <v>486</v>
      </c>
      <c r="B193" s="114">
        <v>1</v>
      </c>
      <c r="C193" s="114" t="s">
        <v>468</v>
      </c>
      <c r="D193" s="192" t="s">
        <v>5</v>
      </c>
      <c r="E193" s="192"/>
      <c r="F193" s="192"/>
      <c r="G193" s="192">
        <v>0</v>
      </c>
      <c r="H193" s="192" t="s">
        <v>705</v>
      </c>
      <c r="I193" s="192"/>
      <c r="J193" s="193" t="s">
        <v>1099</v>
      </c>
      <c r="K193" s="165">
        <v>70</v>
      </c>
      <c r="L193" s="54"/>
    </row>
    <row r="194" spans="1:12" ht="70.5" customHeight="1" x14ac:dyDescent="0.25">
      <c r="A194" s="317"/>
      <c r="B194" s="114">
        <v>2</v>
      </c>
      <c r="C194" s="114" t="s">
        <v>492</v>
      </c>
      <c r="D194" s="234" t="s">
        <v>139</v>
      </c>
      <c r="E194" s="114" t="s">
        <v>794</v>
      </c>
      <c r="F194" s="114"/>
      <c r="G194" s="114" t="s">
        <v>920</v>
      </c>
      <c r="H194" s="114"/>
      <c r="I194" s="114"/>
      <c r="J194" s="89" t="s">
        <v>1004</v>
      </c>
      <c r="K194" s="165" t="s">
        <v>1021</v>
      </c>
      <c r="L194" s="54"/>
    </row>
    <row r="195" spans="1:12" ht="97.5" customHeight="1" x14ac:dyDescent="0.25">
      <c r="A195" s="317"/>
      <c r="B195" s="114">
        <v>3</v>
      </c>
      <c r="C195" s="114" t="s">
        <v>320</v>
      </c>
      <c r="D195" s="234" t="s">
        <v>104</v>
      </c>
      <c r="E195" s="114" t="s">
        <v>921</v>
      </c>
      <c r="F195" s="88">
        <v>4</v>
      </c>
      <c r="G195" s="87"/>
      <c r="H195" s="81" t="s">
        <v>704</v>
      </c>
      <c r="I195" s="88"/>
      <c r="J195" s="116" t="s">
        <v>1101</v>
      </c>
      <c r="K195" s="165">
        <v>100</v>
      </c>
      <c r="L195" s="54"/>
    </row>
    <row r="196" spans="1:12" ht="62.25" customHeight="1" x14ac:dyDescent="0.25">
      <c r="A196" s="317" t="s">
        <v>487</v>
      </c>
      <c r="B196" s="114">
        <v>1</v>
      </c>
      <c r="C196" s="114" t="s">
        <v>641</v>
      </c>
      <c r="D196" s="234" t="s">
        <v>139</v>
      </c>
      <c r="E196" s="114" t="s">
        <v>893</v>
      </c>
      <c r="F196" s="114"/>
      <c r="G196" s="114"/>
      <c r="H196" s="114"/>
      <c r="I196" s="114"/>
      <c r="J196" s="89" t="s">
        <v>1100</v>
      </c>
      <c r="K196" s="165" t="s">
        <v>1021</v>
      </c>
      <c r="L196" s="54"/>
    </row>
    <row r="197" spans="1:12" ht="84.75" customHeight="1" x14ac:dyDescent="0.25">
      <c r="A197" s="317"/>
      <c r="B197" s="114">
        <v>2</v>
      </c>
      <c r="C197" s="114" t="s">
        <v>319</v>
      </c>
      <c r="D197" s="192" t="s">
        <v>551</v>
      </c>
      <c r="E197" s="129" t="s">
        <v>950</v>
      </c>
      <c r="F197" s="88">
        <v>2500</v>
      </c>
      <c r="G197" s="87"/>
      <c r="H197" s="194"/>
      <c r="I197" s="194"/>
      <c r="J197" s="85" t="s">
        <v>1208</v>
      </c>
      <c r="K197" s="121">
        <v>100</v>
      </c>
      <c r="L197" s="74" t="s">
        <v>1180</v>
      </c>
    </row>
    <row r="198" spans="1:12" ht="87.75" customHeight="1" x14ac:dyDescent="0.25">
      <c r="A198" s="317"/>
      <c r="B198" s="114">
        <v>3</v>
      </c>
      <c r="C198" s="114" t="s">
        <v>461</v>
      </c>
      <c r="D198" s="234" t="s">
        <v>5</v>
      </c>
      <c r="E198" s="114" t="s">
        <v>921</v>
      </c>
      <c r="F198" s="114"/>
      <c r="G198" s="114"/>
      <c r="H198" s="114" t="s">
        <v>922</v>
      </c>
      <c r="I198" s="114"/>
      <c r="J198" s="116" t="s">
        <v>992</v>
      </c>
      <c r="K198" s="165">
        <v>90</v>
      </c>
      <c r="L198" s="54"/>
    </row>
    <row r="199" spans="1:12" ht="81.75" customHeight="1" x14ac:dyDescent="0.25">
      <c r="A199" s="317"/>
      <c r="B199" s="87">
        <v>4</v>
      </c>
      <c r="C199" s="195" t="s">
        <v>488</v>
      </c>
      <c r="D199" s="234" t="s">
        <v>5</v>
      </c>
      <c r="E199" s="129" t="s">
        <v>887</v>
      </c>
      <c r="F199" s="88">
        <v>2</v>
      </c>
      <c r="G199" s="87"/>
      <c r="H199" s="81" t="s">
        <v>685</v>
      </c>
      <c r="I199" s="88"/>
      <c r="J199" s="116" t="s">
        <v>993</v>
      </c>
      <c r="K199" s="165">
        <v>100</v>
      </c>
      <c r="L199" s="54"/>
    </row>
    <row r="200" spans="1:12" x14ac:dyDescent="0.25">
      <c r="A200" s="114"/>
      <c r="B200" s="87"/>
      <c r="C200" s="195"/>
      <c r="D200" s="234"/>
      <c r="E200" s="129"/>
      <c r="F200" s="88"/>
      <c r="G200" s="87"/>
      <c r="H200" s="129"/>
      <c r="I200" s="88"/>
      <c r="J200" s="231" t="s">
        <v>1030</v>
      </c>
      <c r="K200" s="80">
        <f>SUM(K193:K199)/5</f>
        <v>92</v>
      </c>
      <c r="L200" s="54"/>
    </row>
    <row r="201" spans="1:12" ht="39" customHeight="1" x14ac:dyDescent="0.25">
      <c r="A201" s="321" t="s">
        <v>730</v>
      </c>
      <c r="B201" s="321"/>
      <c r="C201" s="321"/>
      <c r="D201" s="321"/>
      <c r="E201" s="321"/>
      <c r="F201" s="321"/>
      <c r="G201" s="321"/>
      <c r="H201" s="321"/>
      <c r="I201" s="321"/>
      <c r="J201" s="321"/>
      <c r="K201" s="321"/>
      <c r="L201" s="54"/>
    </row>
    <row r="202" spans="1:12" ht="143.25" customHeight="1" x14ac:dyDescent="0.25">
      <c r="A202" s="317" t="s">
        <v>141</v>
      </c>
      <c r="B202" s="107">
        <v>1</v>
      </c>
      <c r="C202" s="114" t="s">
        <v>1289</v>
      </c>
      <c r="D202" s="234" t="s">
        <v>550</v>
      </c>
      <c r="E202" s="114"/>
      <c r="F202" s="175"/>
      <c r="G202" s="84"/>
      <c r="H202" s="256" t="s">
        <v>682</v>
      </c>
      <c r="I202" s="84"/>
      <c r="J202" s="262" t="s">
        <v>1333</v>
      </c>
      <c r="K202" s="263">
        <v>90</v>
      </c>
      <c r="L202" s="58" t="s">
        <v>1172</v>
      </c>
    </row>
    <row r="203" spans="1:12" ht="91.5" customHeight="1" x14ac:dyDescent="0.25">
      <c r="A203" s="317"/>
      <c r="B203" s="107">
        <v>2</v>
      </c>
      <c r="C203" s="114" t="s">
        <v>321</v>
      </c>
      <c r="D203" s="82" t="s">
        <v>5</v>
      </c>
      <c r="E203" s="114" t="s">
        <v>443</v>
      </c>
      <c r="F203" s="176">
        <v>312.5</v>
      </c>
      <c r="G203" s="80"/>
      <c r="H203" s="184" t="s">
        <v>946</v>
      </c>
      <c r="I203" s="101"/>
      <c r="J203" s="255" t="s">
        <v>1334</v>
      </c>
      <c r="K203" s="121">
        <v>100</v>
      </c>
      <c r="L203" s="54"/>
    </row>
    <row r="204" spans="1:12" ht="50.25" customHeight="1" x14ac:dyDescent="0.25">
      <c r="A204" s="317"/>
      <c r="B204" s="83">
        <v>3</v>
      </c>
      <c r="C204" s="82" t="s">
        <v>322</v>
      </c>
      <c r="D204" s="83" t="s">
        <v>114</v>
      </c>
      <c r="E204" s="114" t="s">
        <v>443</v>
      </c>
      <c r="F204" s="101">
        <v>217</v>
      </c>
      <c r="G204" s="82"/>
      <c r="H204" s="82"/>
      <c r="I204" s="84"/>
      <c r="J204" s="85" t="s">
        <v>1173</v>
      </c>
      <c r="K204" s="121">
        <v>100</v>
      </c>
      <c r="L204" s="54"/>
    </row>
    <row r="205" spans="1:12" ht="50.25" customHeight="1" x14ac:dyDescent="0.25">
      <c r="A205" s="317"/>
      <c r="B205" s="87">
        <v>4</v>
      </c>
      <c r="C205" s="81" t="s">
        <v>323</v>
      </c>
      <c r="D205" s="83" t="s">
        <v>148</v>
      </c>
      <c r="E205" s="114" t="s">
        <v>110</v>
      </c>
      <c r="F205" s="101">
        <v>300</v>
      </c>
      <c r="G205" s="82"/>
      <c r="H205" s="84"/>
      <c r="I205" s="84"/>
      <c r="J205" s="81" t="s">
        <v>1004</v>
      </c>
      <c r="K205" s="121" t="s">
        <v>1021</v>
      </c>
      <c r="L205" s="54"/>
    </row>
    <row r="206" spans="1:12" ht="72" customHeight="1" x14ac:dyDescent="0.25">
      <c r="A206" s="317" t="s">
        <v>472</v>
      </c>
      <c r="B206" s="107">
        <v>1</v>
      </c>
      <c r="C206" s="82" t="s">
        <v>642</v>
      </c>
      <c r="D206" s="82" t="s">
        <v>104</v>
      </c>
      <c r="E206" s="114" t="s">
        <v>947</v>
      </c>
      <c r="F206" s="84">
        <v>1500</v>
      </c>
      <c r="G206" s="84"/>
      <c r="H206" s="96" t="s">
        <v>1287</v>
      </c>
      <c r="I206" s="96"/>
      <c r="J206" s="85" t="s">
        <v>1261</v>
      </c>
      <c r="K206" s="165">
        <v>70</v>
      </c>
      <c r="L206" s="54"/>
    </row>
    <row r="207" spans="1:12" ht="57.75" customHeight="1" x14ac:dyDescent="0.25">
      <c r="A207" s="317"/>
      <c r="B207" s="83">
        <v>2</v>
      </c>
      <c r="C207" s="82" t="s">
        <v>324</v>
      </c>
      <c r="D207" s="83" t="s">
        <v>139</v>
      </c>
      <c r="E207" s="97" t="s">
        <v>949</v>
      </c>
      <c r="F207" s="104">
        <v>1000</v>
      </c>
      <c r="G207" s="82"/>
      <c r="H207" s="84"/>
      <c r="I207" s="84"/>
      <c r="J207" s="81" t="s">
        <v>1004</v>
      </c>
      <c r="K207" s="121" t="s">
        <v>1021</v>
      </c>
      <c r="L207" s="54"/>
    </row>
    <row r="208" spans="1:12" ht="75.75" customHeight="1" x14ac:dyDescent="0.25">
      <c r="A208" s="317"/>
      <c r="B208" s="81">
        <v>3</v>
      </c>
      <c r="C208" s="82" t="s">
        <v>643</v>
      </c>
      <c r="D208" s="82" t="s">
        <v>5</v>
      </c>
      <c r="E208" s="81" t="s">
        <v>443</v>
      </c>
      <c r="F208" s="84">
        <v>148.5</v>
      </c>
      <c r="G208" s="84"/>
      <c r="H208" s="84" t="s">
        <v>686</v>
      </c>
      <c r="I208" s="84"/>
      <c r="J208" s="255" t="s">
        <v>1332</v>
      </c>
      <c r="K208" s="121">
        <v>100</v>
      </c>
      <c r="L208" s="54"/>
    </row>
    <row r="209" spans="1:12" ht="45.75" customHeight="1" x14ac:dyDescent="0.25">
      <c r="A209" s="354" t="s">
        <v>325</v>
      </c>
      <c r="B209" s="82">
        <v>1</v>
      </c>
      <c r="C209" s="82" t="s">
        <v>688</v>
      </c>
      <c r="D209" s="235" t="s">
        <v>139</v>
      </c>
      <c r="E209" s="84" t="s">
        <v>687</v>
      </c>
      <c r="F209" s="84"/>
      <c r="G209" s="84"/>
      <c r="H209" s="82"/>
      <c r="I209" s="82"/>
      <c r="J209" s="81" t="s">
        <v>1004</v>
      </c>
      <c r="K209" s="121" t="s">
        <v>1021</v>
      </c>
      <c r="L209" s="54"/>
    </row>
    <row r="210" spans="1:12" ht="102" x14ac:dyDescent="0.25">
      <c r="A210" s="354"/>
      <c r="B210" s="82">
        <v>2</v>
      </c>
      <c r="C210" s="82" t="s">
        <v>326</v>
      </c>
      <c r="D210" s="83" t="s">
        <v>139</v>
      </c>
      <c r="E210" s="97" t="s">
        <v>687</v>
      </c>
      <c r="F210" s="101"/>
      <c r="G210" s="82"/>
      <c r="H210" s="82"/>
      <c r="I210" s="84"/>
      <c r="J210" s="81" t="s">
        <v>1004</v>
      </c>
      <c r="K210" s="121" t="s">
        <v>1021</v>
      </c>
      <c r="L210" s="54"/>
    </row>
    <row r="211" spans="1:12" ht="86.25" customHeight="1" x14ac:dyDescent="0.25">
      <c r="A211" s="354"/>
      <c r="B211" s="194">
        <v>3</v>
      </c>
      <c r="C211" s="81" t="s">
        <v>644</v>
      </c>
      <c r="D211" s="235" t="s">
        <v>5</v>
      </c>
      <c r="E211" s="194" t="s">
        <v>443</v>
      </c>
      <c r="F211" s="88">
        <v>50</v>
      </c>
      <c r="G211" s="87"/>
      <c r="H211" s="81" t="s">
        <v>689</v>
      </c>
      <c r="I211" s="88"/>
      <c r="J211" s="244" t="s">
        <v>1260</v>
      </c>
      <c r="K211" s="165">
        <v>100</v>
      </c>
      <c r="L211" s="77"/>
    </row>
    <row r="212" spans="1:12" ht="16.5" customHeight="1" x14ac:dyDescent="0.25">
      <c r="A212" s="180"/>
      <c r="B212" s="194"/>
      <c r="C212" s="81"/>
      <c r="D212" s="235"/>
      <c r="E212" s="194"/>
      <c r="F212" s="88"/>
      <c r="G212" s="87"/>
      <c r="H212" s="129"/>
      <c r="I212" s="88"/>
      <c r="J212" s="231" t="s">
        <v>1030</v>
      </c>
      <c r="K212" s="80">
        <f>SUM(K202:K211)/6</f>
        <v>93.333333333333329</v>
      </c>
      <c r="L212" s="54"/>
    </row>
    <row r="213" spans="1:12" ht="39" customHeight="1" x14ac:dyDescent="0.25">
      <c r="A213" s="328" t="s">
        <v>729</v>
      </c>
      <c r="B213" s="328"/>
      <c r="C213" s="328"/>
      <c r="D213" s="328"/>
      <c r="E213" s="328"/>
      <c r="F213" s="328"/>
      <c r="G213" s="328"/>
      <c r="H213" s="328"/>
      <c r="I213" s="328"/>
      <c r="J213" s="328"/>
      <c r="K213" s="328"/>
      <c r="L213" s="54"/>
    </row>
    <row r="214" spans="1:12" ht="73.5" customHeight="1" x14ac:dyDescent="0.25">
      <c r="A214" s="331" t="s">
        <v>161</v>
      </c>
      <c r="B214" s="107">
        <v>1</v>
      </c>
      <c r="C214" s="114" t="s">
        <v>1174</v>
      </c>
      <c r="D214" s="82">
        <v>2021</v>
      </c>
      <c r="E214" s="114" t="s">
        <v>140</v>
      </c>
      <c r="F214" s="84">
        <v>650</v>
      </c>
      <c r="G214" s="84"/>
      <c r="H214" s="84"/>
      <c r="I214" s="186"/>
      <c r="J214" s="246" t="s">
        <v>1262</v>
      </c>
      <c r="K214" s="121">
        <v>100</v>
      </c>
      <c r="L214" s="71"/>
    </row>
    <row r="215" spans="1:12" ht="45.75" customHeight="1" x14ac:dyDescent="0.25">
      <c r="A215" s="331"/>
      <c r="B215" s="107">
        <v>2</v>
      </c>
      <c r="C215" s="114" t="s">
        <v>327</v>
      </c>
      <c r="D215" s="82" t="s">
        <v>139</v>
      </c>
      <c r="E215" s="114" t="s">
        <v>140</v>
      </c>
      <c r="F215" s="84">
        <v>480</v>
      </c>
      <c r="G215" s="84"/>
      <c r="H215" s="84"/>
      <c r="I215" s="84"/>
      <c r="J215" s="81" t="s">
        <v>1004</v>
      </c>
      <c r="K215" s="121" t="s">
        <v>1021</v>
      </c>
      <c r="L215" s="54"/>
    </row>
    <row r="216" spans="1:12" ht="74.25" customHeight="1" x14ac:dyDescent="0.25">
      <c r="A216" s="331"/>
      <c r="B216" s="107">
        <v>3</v>
      </c>
      <c r="C216" s="114" t="s">
        <v>491</v>
      </c>
      <c r="D216" s="82" t="s">
        <v>139</v>
      </c>
      <c r="E216" s="114" t="s">
        <v>119</v>
      </c>
      <c r="F216" s="84"/>
      <c r="G216" s="121"/>
      <c r="H216" s="84"/>
      <c r="I216" s="84"/>
      <c r="J216" s="89" t="s">
        <v>1004</v>
      </c>
      <c r="K216" s="121" t="s">
        <v>1021</v>
      </c>
      <c r="L216" s="71"/>
    </row>
    <row r="217" spans="1:12" ht="76.5" x14ac:dyDescent="0.25">
      <c r="A217" s="331"/>
      <c r="B217" s="197">
        <v>4</v>
      </c>
      <c r="C217" s="114" t="s">
        <v>559</v>
      </c>
      <c r="D217" s="83" t="s">
        <v>139</v>
      </c>
      <c r="E217" s="114" t="s">
        <v>443</v>
      </c>
      <c r="F217" s="84">
        <v>130</v>
      </c>
      <c r="G217" s="84"/>
      <c r="H217" s="84"/>
      <c r="I217" s="84"/>
      <c r="J217" s="81" t="s">
        <v>1004</v>
      </c>
      <c r="K217" s="121" t="s">
        <v>1021</v>
      </c>
      <c r="L217" s="54"/>
    </row>
    <row r="218" spans="1:12" ht="120" customHeight="1" x14ac:dyDescent="0.25">
      <c r="A218" s="331" t="s">
        <v>328</v>
      </c>
      <c r="B218" s="81">
        <v>1</v>
      </c>
      <c r="C218" s="114" t="s">
        <v>460</v>
      </c>
      <c r="D218" s="82" t="s">
        <v>114</v>
      </c>
      <c r="E218" s="97" t="s">
        <v>692</v>
      </c>
      <c r="F218" s="104">
        <v>8000</v>
      </c>
      <c r="G218" s="82"/>
      <c r="H218" s="82" t="s">
        <v>690</v>
      </c>
      <c r="I218" s="84"/>
      <c r="J218" s="245" t="s">
        <v>1263</v>
      </c>
      <c r="K218" s="121">
        <v>90</v>
      </c>
      <c r="L218" s="54"/>
    </row>
    <row r="219" spans="1:12" ht="81.75" customHeight="1" x14ac:dyDescent="0.25">
      <c r="A219" s="331"/>
      <c r="B219" s="81">
        <v>2</v>
      </c>
      <c r="C219" s="81" t="s">
        <v>329</v>
      </c>
      <c r="D219" s="235" t="s">
        <v>114</v>
      </c>
      <c r="E219" s="84" t="s">
        <v>945</v>
      </c>
      <c r="F219" s="96">
        <v>28500</v>
      </c>
      <c r="G219" s="84"/>
      <c r="H219" s="232" t="s">
        <v>691</v>
      </c>
      <c r="I219" s="96"/>
      <c r="J219" s="245" t="s">
        <v>1264</v>
      </c>
      <c r="K219" s="243">
        <v>100</v>
      </c>
      <c r="L219" s="71"/>
    </row>
    <row r="220" spans="1:12" ht="62.25" customHeight="1" x14ac:dyDescent="0.25">
      <c r="A220" s="331"/>
      <c r="B220" s="82">
        <v>3</v>
      </c>
      <c r="C220" s="82" t="s">
        <v>330</v>
      </c>
      <c r="D220" s="235" t="s">
        <v>139</v>
      </c>
      <c r="E220" s="84" t="s">
        <v>10</v>
      </c>
      <c r="F220" s="84"/>
      <c r="G220" s="84"/>
      <c r="H220" s="82"/>
      <c r="I220" s="82"/>
      <c r="J220" s="81" t="s">
        <v>1004</v>
      </c>
      <c r="K220" s="121" t="s">
        <v>1021</v>
      </c>
      <c r="L220" s="54"/>
    </row>
    <row r="221" spans="1:12" ht="71.25" customHeight="1" x14ac:dyDescent="0.25">
      <c r="A221" s="331"/>
      <c r="B221" s="82">
        <v>4</v>
      </c>
      <c r="C221" s="82" t="s">
        <v>331</v>
      </c>
      <c r="D221" s="235" t="s">
        <v>139</v>
      </c>
      <c r="E221" s="84" t="s">
        <v>135</v>
      </c>
      <c r="F221" s="84"/>
      <c r="G221" s="84"/>
      <c r="H221" s="82"/>
      <c r="I221" s="82"/>
      <c r="J221" s="81" t="s">
        <v>1004</v>
      </c>
      <c r="K221" s="121" t="s">
        <v>1021</v>
      </c>
      <c r="L221" s="54"/>
    </row>
    <row r="222" spans="1:12" ht="116.25" customHeight="1" x14ac:dyDescent="0.25">
      <c r="A222" s="331"/>
      <c r="B222" s="82">
        <v>5</v>
      </c>
      <c r="C222" s="82" t="s">
        <v>332</v>
      </c>
      <c r="D222" s="235" t="s">
        <v>5</v>
      </c>
      <c r="E222" s="84" t="s">
        <v>693</v>
      </c>
      <c r="F222" s="84"/>
      <c r="G222" s="84"/>
      <c r="H222" s="82" t="s">
        <v>1175</v>
      </c>
      <c r="I222" s="82"/>
      <c r="J222" s="264" t="s">
        <v>1358</v>
      </c>
      <c r="K222" s="121">
        <v>90</v>
      </c>
      <c r="L222" s="71"/>
    </row>
    <row r="223" spans="1:12" ht="203.25" customHeight="1" x14ac:dyDescent="0.25">
      <c r="A223" s="331"/>
      <c r="B223" s="82">
        <v>6</v>
      </c>
      <c r="C223" s="82" t="s">
        <v>333</v>
      </c>
      <c r="D223" s="235" t="s">
        <v>5</v>
      </c>
      <c r="E223" s="84" t="s">
        <v>693</v>
      </c>
      <c r="F223" s="84"/>
      <c r="G223" s="84"/>
      <c r="H223" s="82" t="s">
        <v>686</v>
      </c>
      <c r="I223" s="101"/>
      <c r="J223" s="245" t="s">
        <v>1265</v>
      </c>
      <c r="K223" s="121">
        <v>100</v>
      </c>
      <c r="L223" s="54"/>
    </row>
    <row r="224" spans="1:12" ht="184.5" customHeight="1" x14ac:dyDescent="0.25">
      <c r="A224" s="331"/>
      <c r="B224" s="82">
        <v>7</v>
      </c>
      <c r="C224" s="82" t="s">
        <v>334</v>
      </c>
      <c r="D224" s="235" t="s">
        <v>5</v>
      </c>
      <c r="E224" s="84" t="s">
        <v>844</v>
      </c>
      <c r="F224" s="84"/>
      <c r="G224" s="84"/>
      <c r="H224" s="84" t="s">
        <v>940</v>
      </c>
      <c r="I224" s="84"/>
      <c r="J224" s="245" t="s">
        <v>1266</v>
      </c>
      <c r="K224" s="121">
        <v>100</v>
      </c>
      <c r="L224" s="54"/>
    </row>
    <row r="225" spans="1:12" ht="63.75" x14ac:dyDescent="0.25">
      <c r="A225" s="331"/>
      <c r="B225" s="82">
        <v>8</v>
      </c>
      <c r="C225" s="82" t="s">
        <v>142</v>
      </c>
      <c r="D225" s="235" t="s">
        <v>5</v>
      </c>
      <c r="E225" s="84" t="s">
        <v>443</v>
      </c>
      <c r="F225" s="84">
        <v>20</v>
      </c>
      <c r="G225" s="84"/>
      <c r="H225" s="84" t="s">
        <v>699</v>
      </c>
      <c r="I225" s="84"/>
      <c r="J225" s="89" t="s">
        <v>1235</v>
      </c>
      <c r="K225" s="121">
        <v>100</v>
      </c>
      <c r="L225" s="71"/>
    </row>
    <row r="226" spans="1:12" ht="65.25" customHeight="1" x14ac:dyDescent="0.25">
      <c r="A226" s="331"/>
      <c r="B226" s="87">
        <v>9</v>
      </c>
      <c r="C226" s="81" t="s">
        <v>694</v>
      </c>
      <c r="D226" s="235" t="s">
        <v>5</v>
      </c>
      <c r="E226" s="84" t="s">
        <v>695</v>
      </c>
      <c r="F226" s="84">
        <v>221</v>
      </c>
      <c r="G226" s="84"/>
      <c r="H226" s="84" t="s">
        <v>686</v>
      </c>
      <c r="I226" s="84"/>
      <c r="J226" s="85" t="s">
        <v>1006</v>
      </c>
      <c r="K226" s="121">
        <v>100</v>
      </c>
      <c r="L226" s="54"/>
    </row>
    <row r="227" spans="1:12" ht="127.5" x14ac:dyDescent="0.25">
      <c r="A227" s="180" t="s">
        <v>493</v>
      </c>
      <c r="B227" s="82">
        <v>1</v>
      </c>
      <c r="C227" s="83" t="s">
        <v>645</v>
      </c>
      <c r="D227" s="235" t="s">
        <v>139</v>
      </c>
      <c r="E227" s="81" t="s">
        <v>10</v>
      </c>
      <c r="F227" s="84">
        <v>9600</v>
      </c>
      <c r="G227" s="84"/>
      <c r="H227" s="84"/>
      <c r="I227" s="84"/>
      <c r="J227" s="81" t="s">
        <v>1004</v>
      </c>
      <c r="K227" s="121" t="s">
        <v>1021</v>
      </c>
      <c r="L227" s="54"/>
    </row>
    <row r="228" spans="1:12" ht="17.25" customHeight="1" x14ac:dyDescent="0.25">
      <c r="A228" s="180"/>
      <c r="B228" s="82"/>
      <c r="C228" s="83"/>
      <c r="D228" s="235"/>
      <c r="E228" s="81"/>
      <c r="F228" s="84"/>
      <c r="G228" s="84"/>
      <c r="H228" s="84"/>
      <c r="I228" s="84"/>
      <c r="J228" s="230" t="s">
        <v>1030</v>
      </c>
      <c r="K228" s="80">
        <f>SUM(K214:K227)/8</f>
        <v>97.5</v>
      </c>
      <c r="L228" s="54"/>
    </row>
    <row r="229" spans="1:12" ht="37.5" customHeight="1" x14ac:dyDescent="0.25">
      <c r="A229" s="328" t="s">
        <v>728</v>
      </c>
      <c r="B229" s="328"/>
      <c r="C229" s="328"/>
      <c r="D229" s="328"/>
      <c r="E229" s="328"/>
      <c r="F229" s="328"/>
      <c r="G229" s="328"/>
      <c r="H229" s="328"/>
      <c r="I229" s="328"/>
      <c r="J229" s="328"/>
      <c r="K229" s="328"/>
      <c r="L229" s="54"/>
    </row>
    <row r="230" spans="1:12" ht="112.5" customHeight="1" x14ac:dyDescent="0.25">
      <c r="A230" s="114" t="s">
        <v>494</v>
      </c>
      <c r="B230" s="114">
        <v>1</v>
      </c>
      <c r="C230" s="114" t="s">
        <v>335</v>
      </c>
      <c r="D230" s="234" t="s">
        <v>104</v>
      </c>
      <c r="E230" s="114" t="s">
        <v>44</v>
      </c>
      <c r="F230" s="113">
        <v>4</v>
      </c>
      <c r="G230" s="114" t="s">
        <v>782</v>
      </c>
      <c r="H230" s="114" t="s">
        <v>929</v>
      </c>
      <c r="I230" s="113"/>
      <c r="J230" s="116" t="s">
        <v>1228</v>
      </c>
      <c r="K230" s="93">
        <v>100</v>
      </c>
      <c r="L230" s="54"/>
    </row>
    <row r="231" spans="1:12" ht="76.5" x14ac:dyDescent="0.25">
      <c r="A231" s="317" t="s">
        <v>336</v>
      </c>
      <c r="B231" s="114">
        <v>1</v>
      </c>
      <c r="C231" s="114" t="s">
        <v>337</v>
      </c>
      <c r="D231" s="234" t="s">
        <v>5</v>
      </c>
      <c r="E231" s="114"/>
      <c r="F231" s="114"/>
      <c r="G231" s="114"/>
      <c r="H231" s="114" t="s">
        <v>789</v>
      </c>
      <c r="I231" s="114"/>
      <c r="J231" s="116" t="s">
        <v>1102</v>
      </c>
      <c r="K231" s="93">
        <v>100</v>
      </c>
      <c r="L231" s="54"/>
    </row>
    <row r="232" spans="1:12" ht="102" x14ac:dyDescent="0.25">
      <c r="A232" s="317"/>
      <c r="B232" s="114">
        <v>2</v>
      </c>
      <c r="C232" s="114" t="s">
        <v>338</v>
      </c>
      <c r="D232" s="234" t="s">
        <v>5</v>
      </c>
      <c r="E232" s="114"/>
      <c r="F232" s="114"/>
      <c r="G232" s="114"/>
      <c r="H232" s="114" t="s">
        <v>790</v>
      </c>
      <c r="I232" s="114"/>
      <c r="J232" s="116" t="s">
        <v>1176</v>
      </c>
      <c r="K232" s="93">
        <v>100</v>
      </c>
      <c r="L232" s="54"/>
    </row>
    <row r="233" spans="1:12" ht="99.75" customHeight="1" x14ac:dyDescent="0.25">
      <c r="A233" s="317" t="s">
        <v>339</v>
      </c>
      <c r="B233" s="114">
        <v>1</v>
      </c>
      <c r="C233" s="114" t="s">
        <v>340</v>
      </c>
      <c r="D233" s="234">
        <v>2023</v>
      </c>
      <c r="E233" s="81" t="s">
        <v>10</v>
      </c>
      <c r="F233" s="113">
        <v>100</v>
      </c>
      <c r="G233" s="114" t="s">
        <v>783</v>
      </c>
      <c r="H233" s="114" t="s">
        <v>100</v>
      </c>
      <c r="I233" s="114"/>
      <c r="J233" s="89" t="s">
        <v>1100</v>
      </c>
      <c r="K233" s="93" t="s">
        <v>1021</v>
      </c>
      <c r="L233" s="54"/>
    </row>
    <row r="234" spans="1:12" ht="85.5" customHeight="1" x14ac:dyDescent="0.25">
      <c r="A234" s="317"/>
      <c r="B234" s="114">
        <v>2</v>
      </c>
      <c r="C234" s="81" t="s">
        <v>341</v>
      </c>
      <c r="D234" s="235" t="s">
        <v>114</v>
      </c>
      <c r="E234" s="114" t="s">
        <v>44</v>
      </c>
      <c r="F234" s="113">
        <v>45</v>
      </c>
      <c r="G234" s="114" t="s">
        <v>784</v>
      </c>
      <c r="H234" s="114" t="s">
        <v>930</v>
      </c>
      <c r="I234" s="113"/>
      <c r="J234" s="116" t="s">
        <v>1177</v>
      </c>
      <c r="K234" s="93">
        <v>100</v>
      </c>
      <c r="L234" s="54"/>
    </row>
    <row r="235" spans="1:12" ht="167.25" customHeight="1" x14ac:dyDescent="0.25">
      <c r="A235" s="114" t="s">
        <v>162</v>
      </c>
      <c r="B235" s="114">
        <v>1</v>
      </c>
      <c r="C235" s="114" t="s">
        <v>342</v>
      </c>
      <c r="D235" s="234" t="s">
        <v>104</v>
      </c>
      <c r="E235" s="114" t="s">
        <v>143</v>
      </c>
      <c r="F235" s="114"/>
      <c r="G235" s="148"/>
      <c r="H235" s="114" t="s">
        <v>791</v>
      </c>
      <c r="I235" s="114"/>
      <c r="J235" s="116" t="s">
        <v>1233</v>
      </c>
      <c r="K235" s="93">
        <v>100</v>
      </c>
      <c r="L235" s="54"/>
    </row>
    <row r="236" spans="1:12" ht="93" customHeight="1" x14ac:dyDescent="0.25">
      <c r="A236" s="317" t="s">
        <v>343</v>
      </c>
      <c r="B236" s="114">
        <v>1</v>
      </c>
      <c r="C236" s="114" t="s">
        <v>972</v>
      </c>
      <c r="D236" s="234" t="s">
        <v>104</v>
      </c>
      <c r="E236" s="114" t="s">
        <v>44</v>
      </c>
      <c r="F236" s="113">
        <v>60</v>
      </c>
      <c r="G236" s="114" t="s">
        <v>144</v>
      </c>
      <c r="H236" s="114" t="s">
        <v>931</v>
      </c>
      <c r="I236" s="113"/>
      <c r="J236" s="116" t="s">
        <v>1229</v>
      </c>
      <c r="K236" s="93">
        <v>100</v>
      </c>
      <c r="L236" s="54"/>
    </row>
    <row r="237" spans="1:12" ht="107.25" customHeight="1" x14ac:dyDescent="0.25">
      <c r="A237" s="317"/>
      <c r="B237" s="114">
        <v>2</v>
      </c>
      <c r="C237" s="114" t="s">
        <v>344</v>
      </c>
      <c r="D237" s="235" t="s">
        <v>139</v>
      </c>
      <c r="E237" s="114" t="s">
        <v>44</v>
      </c>
      <c r="F237" s="113">
        <v>60</v>
      </c>
      <c r="G237" s="81" t="s">
        <v>793</v>
      </c>
      <c r="H237" s="81" t="s">
        <v>792</v>
      </c>
      <c r="I237" s="113"/>
      <c r="J237" s="89" t="s">
        <v>1004</v>
      </c>
      <c r="K237" s="93" t="s">
        <v>1021</v>
      </c>
      <c r="L237" s="54"/>
    </row>
    <row r="238" spans="1:12" ht="89.25" x14ac:dyDescent="0.25">
      <c r="A238" s="331" t="s">
        <v>453</v>
      </c>
      <c r="B238" s="81">
        <v>1</v>
      </c>
      <c r="C238" s="114" t="s">
        <v>454</v>
      </c>
      <c r="D238" s="235" t="s">
        <v>5</v>
      </c>
      <c r="E238" s="81" t="s">
        <v>10</v>
      </c>
      <c r="F238" s="84">
        <v>4300</v>
      </c>
      <c r="G238" s="81" t="s">
        <v>785</v>
      </c>
      <c r="H238" s="81" t="s">
        <v>786</v>
      </c>
      <c r="I238" s="84"/>
      <c r="J238" s="85" t="s">
        <v>1230</v>
      </c>
      <c r="K238" s="121">
        <v>90</v>
      </c>
      <c r="L238" s="54"/>
    </row>
    <row r="239" spans="1:12" ht="76.5" x14ac:dyDescent="0.25">
      <c r="A239" s="331"/>
      <c r="B239" s="107">
        <v>2</v>
      </c>
      <c r="C239" s="82" t="s">
        <v>345</v>
      </c>
      <c r="D239" s="82" t="s">
        <v>5</v>
      </c>
      <c r="E239" s="83" t="s">
        <v>119</v>
      </c>
      <c r="F239" s="101"/>
      <c r="G239" s="114"/>
      <c r="H239" s="114" t="s">
        <v>1232</v>
      </c>
      <c r="I239" s="82"/>
      <c r="J239" s="109" t="s">
        <v>1231</v>
      </c>
      <c r="K239" s="107">
        <v>90</v>
      </c>
      <c r="L239" s="54"/>
    </row>
    <row r="240" spans="1:12" ht="109.5" customHeight="1" x14ac:dyDescent="0.25">
      <c r="A240" s="331"/>
      <c r="B240" s="121">
        <v>3</v>
      </c>
      <c r="C240" s="81" t="s">
        <v>346</v>
      </c>
      <c r="D240" s="235" t="s">
        <v>139</v>
      </c>
      <c r="E240" s="81" t="s">
        <v>787</v>
      </c>
      <c r="F240" s="84"/>
      <c r="G240" s="114" t="s">
        <v>932</v>
      </c>
      <c r="H240" s="84"/>
      <c r="I240" s="84"/>
      <c r="J240" s="81" t="s">
        <v>1004</v>
      </c>
      <c r="K240" s="121" t="s">
        <v>1021</v>
      </c>
      <c r="L240" s="54"/>
    </row>
    <row r="241" spans="1:12" ht="51" x14ac:dyDescent="0.25">
      <c r="A241" s="331"/>
      <c r="B241" s="121">
        <v>4</v>
      </c>
      <c r="C241" s="81" t="s">
        <v>673</v>
      </c>
      <c r="D241" s="235" t="s">
        <v>139</v>
      </c>
      <c r="E241" s="81" t="s">
        <v>119</v>
      </c>
      <c r="F241" s="84"/>
      <c r="G241" s="114"/>
      <c r="H241" s="84"/>
      <c r="I241" s="84"/>
      <c r="J241" s="85" t="s">
        <v>1178</v>
      </c>
      <c r="K241" s="121">
        <v>90</v>
      </c>
      <c r="L241" s="74" t="s">
        <v>1179</v>
      </c>
    </row>
    <row r="242" spans="1:12" ht="63.75" x14ac:dyDescent="0.25">
      <c r="A242" s="331" t="s">
        <v>145</v>
      </c>
      <c r="B242" s="107">
        <v>1</v>
      </c>
      <c r="C242" s="94" t="s">
        <v>646</v>
      </c>
      <c r="D242" s="82" t="s">
        <v>114</v>
      </c>
      <c r="E242" s="97" t="s">
        <v>10</v>
      </c>
      <c r="F242" s="84">
        <v>4400</v>
      </c>
      <c r="G242" s="84" t="s">
        <v>933</v>
      </c>
      <c r="H242" s="84" t="s">
        <v>686</v>
      </c>
      <c r="I242" s="84"/>
      <c r="J242" s="133" t="s">
        <v>1181</v>
      </c>
      <c r="K242" s="121">
        <v>70</v>
      </c>
      <c r="L242" s="54"/>
    </row>
    <row r="243" spans="1:12" ht="75" customHeight="1" x14ac:dyDescent="0.25">
      <c r="A243" s="331"/>
      <c r="B243" s="81">
        <v>2</v>
      </c>
      <c r="C243" s="82" t="s">
        <v>347</v>
      </c>
      <c r="D243" s="82" t="s">
        <v>5</v>
      </c>
      <c r="E243" s="81" t="s">
        <v>787</v>
      </c>
      <c r="F243" s="84"/>
      <c r="G243" s="84"/>
      <c r="H243" s="84" t="s">
        <v>934</v>
      </c>
      <c r="I243" s="84"/>
      <c r="J243" s="198" t="s">
        <v>1236</v>
      </c>
      <c r="K243" s="121">
        <v>100</v>
      </c>
      <c r="L243" s="54"/>
    </row>
    <row r="244" spans="1:12" ht="51" x14ac:dyDescent="0.25">
      <c r="A244" s="331"/>
      <c r="B244" s="121">
        <v>3</v>
      </c>
      <c r="C244" s="81" t="s">
        <v>495</v>
      </c>
      <c r="D244" s="235" t="s">
        <v>148</v>
      </c>
      <c r="E244" s="81" t="s">
        <v>44</v>
      </c>
      <c r="F244" s="84">
        <v>150</v>
      </c>
      <c r="G244" s="84" t="s">
        <v>788</v>
      </c>
      <c r="H244" s="84"/>
      <c r="I244" s="84"/>
      <c r="J244" s="81" t="s">
        <v>1004</v>
      </c>
      <c r="K244" s="121" t="s">
        <v>1021</v>
      </c>
      <c r="L244" s="54"/>
    </row>
    <row r="245" spans="1:12" ht="51" x14ac:dyDescent="0.25">
      <c r="A245" s="331"/>
      <c r="B245" s="121">
        <v>4</v>
      </c>
      <c r="C245" s="81" t="s">
        <v>455</v>
      </c>
      <c r="D245" s="235" t="s">
        <v>148</v>
      </c>
      <c r="E245" s="81" t="s">
        <v>935</v>
      </c>
      <c r="F245" s="84">
        <v>62.5</v>
      </c>
      <c r="G245" s="84" t="s">
        <v>146</v>
      </c>
      <c r="H245" s="84"/>
      <c r="I245" s="84"/>
      <c r="J245" s="81" t="s">
        <v>1004</v>
      </c>
      <c r="K245" s="121" t="s">
        <v>1021</v>
      </c>
      <c r="L245" s="54"/>
    </row>
    <row r="246" spans="1:12" ht="87" customHeight="1" x14ac:dyDescent="0.25">
      <c r="A246" s="331" t="s">
        <v>348</v>
      </c>
      <c r="B246" s="81">
        <v>1</v>
      </c>
      <c r="C246" s="82" t="s">
        <v>708</v>
      </c>
      <c r="D246" s="82" t="s">
        <v>5</v>
      </c>
      <c r="E246" s="84" t="s">
        <v>111</v>
      </c>
      <c r="F246" s="84">
        <v>122</v>
      </c>
      <c r="G246" s="84"/>
      <c r="H246" s="84" t="s">
        <v>697</v>
      </c>
      <c r="I246" s="84"/>
      <c r="J246" s="261" t="s">
        <v>1331</v>
      </c>
      <c r="K246" s="91">
        <v>100</v>
      </c>
      <c r="L246" s="54"/>
    </row>
    <row r="247" spans="1:12" ht="87.75" customHeight="1" x14ac:dyDescent="0.25">
      <c r="A247" s="331"/>
      <c r="B247" s="81">
        <v>2</v>
      </c>
      <c r="C247" s="82" t="s">
        <v>647</v>
      </c>
      <c r="D247" s="82" t="s">
        <v>139</v>
      </c>
      <c r="E247" s="84" t="s">
        <v>695</v>
      </c>
      <c r="F247" s="84">
        <v>300</v>
      </c>
      <c r="G247" s="84"/>
      <c r="H247" s="84"/>
      <c r="I247" s="84"/>
      <c r="J247" s="82" t="s">
        <v>1004</v>
      </c>
      <c r="K247" s="91" t="s">
        <v>1021</v>
      </c>
      <c r="L247" s="54"/>
    </row>
    <row r="248" spans="1:12" ht="51" customHeight="1" x14ac:dyDescent="0.25">
      <c r="A248" s="331"/>
      <c r="B248" s="107">
        <v>3</v>
      </c>
      <c r="C248" s="82" t="s">
        <v>707</v>
      </c>
      <c r="D248" s="82" t="s">
        <v>139</v>
      </c>
      <c r="E248" s="84" t="s">
        <v>111</v>
      </c>
      <c r="F248" s="84">
        <v>240</v>
      </c>
      <c r="G248" s="84"/>
      <c r="H248" s="84"/>
      <c r="I248" s="84"/>
      <c r="J248" s="82" t="s">
        <v>1004</v>
      </c>
      <c r="K248" s="91" t="s">
        <v>1021</v>
      </c>
      <c r="L248" s="54"/>
    </row>
    <row r="249" spans="1:12" ht="118.5" customHeight="1" x14ac:dyDescent="0.25">
      <c r="A249" s="331"/>
      <c r="B249" s="107">
        <v>4</v>
      </c>
      <c r="C249" s="82" t="s">
        <v>696</v>
      </c>
      <c r="D249" s="82" t="s">
        <v>139</v>
      </c>
      <c r="E249" s="84" t="s">
        <v>135</v>
      </c>
      <c r="F249" s="84"/>
      <c r="G249" s="84"/>
      <c r="H249" s="84"/>
      <c r="I249" s="84"/>
      <c r="J249" s="82" t="s">
        <v>1004</v>
      </c>
      <c r="K249" s="91" t="s">
        <v>1021</v>
      </c>
      <c r="L249" s="54"/>
    </row>
    <row r="250" spans="1:12" ht="84" customHeight="1" x14ac:dyDescent="0.25">
      <c r="A250" s="331"/>
      <c r="B250" s="83">
        <v>5</v>
      </c>
      <c r="C250" s="82" t="s">
        <v>452</v>
      </c>
      <c r="D250" s="83" t="s">
        <v>5</v>
      </c>
      <c r="E250" s="84" t="s">
        <v>111</v>
      </c>
      <c r="F250" s="84">
        <v>80</v>
      </c>
      <c r="G250" s="84"/>
      <c r="H250" s="84" t="s">
        <v>698</v>
      </c>
      <c r="I250" s="84"/>
      <c r="J250" s="260" t="s">
        <v>1330</v>
      </c>
      <c r="K250" s="91">
        <v>100</v>
      </c>
      <c r="L250" s="54"/>
    </row>
    <row r="251" spans="1:12" ht="117" customHeight="1" x14ac:dyDescent="0.25">
      <c r="A251" s="331"/>
      <c r="B251" s="83">
        <v>6</v>
      </c>
      <c r="C251" s="82" t="s">
        <v>351</v>
      </c>
      <c r="D251" s="83" t="s">
        <v>148</v>
      </c>
      <c r="E251" s="84" t="s">
        <v>101</v>
      </c>
      <c r="F251" s="84">
        <v>120</v>
      </c>
      <c r="G251" s="84"/>
      <c r="H251" s="186"/>
      <c r="I251" s="84"/>
      <c r="J251" s="82" t="s">
        <v>1004</v>
      </c>
      <c r="K251" s="91" t="s">
        <v>1021</v>
      </c>
      <c r="L251" s="54"/>
    </row>
    <row r="252" spans="1:12" ht="98.25" customHeight="1" x14ac:dyDescent="0.25">
      <c r="A252" s="81" t="s">
        <v>349</v>
      </c>
      <c r="B252" s="121">
        <v>1</v>
      </c>
      <c r="C252" s="81" t="s">
        <v>350</v>
      </c>
      <c r="D252" s="235" t="s">
        <v>5</v>
      </c>
      <c r="E252" s="81" t="s">
        <v>44</v>
      </c>
      <c r="F252" s="84">
        <v>123</v>
      </c>
      <c r="G252" s="84" t="s">
        <v>600</v>
      </c>
      <c r="H252" s="84" t="s">
        <v>936</v>
      </c>
      <c r="I252" s="84"/>
      <c r="J252" s="255" t="s">
        <v>1329</v>
      </c>
      <c r="K252" s="121">
        <v>90</v>
      </c>
      <c r="L252" s="54"/>
    </row>
    <row r="253" spans="1:12" x14ac:dyDescent="0.25">
      <c r="A253" s="81"/>
      <c r="B253" s="121"/>
      <c r="C253" s="81"/>
      <c r="D253" s="235"/>
      <c r="E253" s="81"/>
      <c r="F253" s="84"/>
      <c r="G253" s="84"/>
      <c r="H253" s="84"/>
      <c r="I253" s="84"/>
      <c r="J253" s="79" t="s">
        <v>1030</v>
      </c>
      <c r="K253" s="80">
        <f>SUM(K230:K252)/14</f>
        <v>95</v>
      </c>
      <c r="L253" s="54"/>
    </row>
    <row r="254" spans="1:12" ht="24" customHeight="1" x14ac:dyDescent="0.25">
      <c r="A254" s="343" t="s">
        <v>1345</v>
      </c>
      <c r="B254" s="343"/>
      <c r="C254" s="343"/>
      <c r="D254" s="343"/>
      <c r="E254" s="343"/>
      <c r="F254" s="343"/>
      <c r="G254" s="343"/>
      <c r="H254" s="343"/>
      <c r="I254" s="343"/>
      <c r="J254" s="343"/>
      <c r="K254" s="343"/>
      <c r="L254" s="54"/>
    </row>
    <row r="255" spans="1:12" ht="75.75" customHeight="1" x14ac:dyDescent="0.25">
      <c r="A255" s="354" t="s">
        <v>352</v>
      </c>
      <c r="B255" s="175">
        <v>1</v>
      </c>
      <c r="C255" s="89" t="s">
        <v>353</v>
      </c>
      <c r="D255" s="239" t="s">
        <v>104</v>
      </c>
      <c r="E255" s="96" t="s">
        <v>119</v>
      </c>
      <c r="F255" s="96">
        <v>25</v>
      </c>
      <c r="G255" s="114"/>
      <c r="H255" s="113" t="s">
        <v>700</v>
      </c>
      <c r="I255" s="176"/>
      <c r="J255" s="235" t="s">
        <v>1288</v>
      </c>
      <c r="K255" s="172">
        <v>70</v>
      </c>
      <c r="L255" s="58" t="s">
        <v>1182</v>
      </c>
    </row>
    <row r="256" spans="1:12" ht="86.25" customHeight="1" x14ac:dyDescent="0.25">
      <c r="A256" s="354"/>
      <c r="B256" s="175">
        <v>2</v>
      </c>
      <c r="C256" s="89" t="s">
        <v>1237</v>
      </c>
      <c r="D256" s="239" t="s">
        <v>104</v>
      </c>
      <c r="E256" s="96" t="s">
        <v>10</v>
      </c>
      <c r="F256" s="131">
        <v>416</v>
      </c>
      <c r="G256" s="84"/>
      <c r="H256" s="114" t="s">
        <v>147</v>
      </c>
      <c r="I256" s="176"/>
      <c r="J256" s="244" t="s">
        <v>1257</v>
      </c>
      <c r="K256" s="243">
        <v>100</v>
      </c>
      <c r="L256" s="69" t="s">
        <v>1183</v>
      </c>
    </row>
    <row r="257" spans="1:12" ht="118.5" customHeight="1" x14ac:dyDescent="0.25">
      <c r="A257" s="354"/>
      <c r="B257" s="175">
        <v>3</v>
      </c>
      <c r="C257" s="89" t="s">
        <v>354</v>
      </c>
      <c r="D257" s="239" t="s">
        <v>104</v>
      </c>
      <c r="E257" s="96" t="s">
        <v>119</v>
      </c>
      <c r="F257" s="96">
        <v>550</v>
      </c>
      <c r="G257" s="114"/>
      <c r="H257" s="113" t="s">
        <v>702</v>
      </c>
      <c r="I257" s="176"/>
      <c r="J257" s="244" t="s">
        <v>1258</v>
      </c>
      <c r="K257" s="243">
        <v>100</v>
      </c>
      <c r="L257" s="54"/>
    </row>
    <row r="258" spans="1:12" ht="154.5" customHeight="1" x14ac:dyDescent="0.25">
      <c r="A258" s="355"/>
      <c r="B258" s="278">
        <v>4</v>
      </c>
      <c r="C258" s="279" t="s">
        <v>355</v>
      </c>
      <c r="D258" s="279" t="s">
        <v>104</v>
      </c>
      <c r="E258" s="280" t="s">
        <v>701</v>
      </c>
      <c r="F258" s="280">
        <v>180</v>
      </c>
      <c r="G258" s="276"/>
      <c r="H258" s="281" t="s">
        <v>703</v>
      </c>
      <c r="I258" s="281"/>
      <c r="J258" s="282" t="s">
        <v>1259</v>
      </c>
      <c r="K258" s="283">
        <v>100</v>
      </c>
      <c r="L258" s="54"/>
    </row>
    <row r="259" spans="1:12" ht="29.25" customHeight="1" x14ac:dyDescent="0.25">
      <c r="A259" s="288"/>
      <c r="B259" s="289"/>
      <c r="C259" s="290"/>
      <c r="D259" s="290"/>
      <c r="E259" s="291"/>
      <c r="F259" s="291"/>
      <c r="G259" s="292"/>
      <c r="H259" s="293"/>
      <c r="I259" s="293"/>
      <c r="J259" s="294" t="s">
        <v>1030</v>
      </c>
      <c r="K259" s="295">
        <f>SUM(K255:K258)/4</f>
        <v>92.5</v>
      </c>
      <c r="L259" s="54"/>
    </row>
    <row r="260" spans="1:12" ht="21.75" customHeight="1" x14ac:dyDescent="0.25">
      <c r="A260" s="356" t="s">
        <v>1346</v>
      </c>
      <c r="B260" s="357"/>
      <c r="C260" s="357"/>
      <c r="D260" s="357"/>
      <c r="E260" s="357"/>
      <c r="F260" s="357"/>
      <c r="G260" s="357"/>
      <c r="H260" s="357"/>
      <c r="I260" s="357"/>
      <c r="J260" s="357"/>
      <c r="K260" s="357"/>
      <c r="L260" s="54"/>
    </row>
    <row r="261" spans="1:12" ht="123" customHeight="1" x14ac:dyDescent="0.25">
      <c r="A261" s="258" t="s">
        <v>1319</v>
      </c>
      <c r="B261" s="284">
        <v>1</v>
      </c>
      <c r="C261" s="258" t="s">
        <v>356</v>
      </c>
      <c r="D261" s="258" t="s">
        <v>148</v>
      </c>
      <c r="E261" s="285" t="s">
        <v>948</v>
      </c>
      <c r="F261" s="286"/>
      <c r="G261" s="286"/>
      <c r="H261" s="286"/>
      <c r="I261" s="286"/>
      <c r="J261" s="277" t="s">
        <v>1004</v>
      </c>
      <c r="K261" s="287" t="s">
        <v>1021</v>
      </c>
      <c r="L261" s="54"/>
    </row>
    <row r="262" spans="1:12" x14ac:dyDescent="0.25">
      <c r="A262" s="81"/>
      <c r="B262" s="119"/>
      <c r="C262" s="81"/>
      <c r="D262" s="235"/>
      <c r="E262" s="87"/>
      <c r="F262" s="84"/>
      <c r="G262" s="84"/>
      <c r="H262" s="84"/>
      <c r="I262" s="84"/>
      <c r="J262" s="230" t="s">
        <v>1030</v>
      </c>
      <c r="K262" s="80" t="s">
        <v>1021</v>
      </c>
      <c r="L262" s="54"/>
    </row>
    <row r="263" spans="1:12" ht="34.5" customHeight="1" x14ac:dyDescent="0.25">
      <c r="A263" s="328" t="s">
        <v>723</v>
      </c>
      <c r="B263" s="328"/>
      <c r="C263" s="328"/>
      <c r="D263" s="328"/>
      <c r="E263" s="328"/>
      <c r="F263" s="328"/>
      <c r="G263" s="328"/>
      <c r="H263" s="328"/>
      <c r="I263" s="328"/>
      <c r="J263" s="328"/>
      <c r="K263" s="328"/>
      <c r="L263" s="54"/>
    </row>
    <row r="264" spans="1:12" ht="101.25" customHeight="1" x14ac:dyDescent="0.25">
      <c r="A264" s="114" t="s">
        <v>357</v>
      </c>
      <c r="B264" s="87">
        <v>1</v>
      </c>
      <c r="C264" s="81" t="s">
        <v>480</v>
      </c>
      <c r="D264" s="235" t="s">
        <v>5</v>
      </c>
      <c r="E264" s="84"/>
      <c r="F264" s="84" t="s">
        <v>100</v>
      </c>
      <c r="G264" s="84"/>
      <c r="H264" s="84" t="s">
        <v>968</v>
      </c>
      <c r="I264" s="84"/>
      <c r="J264" s="99" t="s">
        <v>1184</v>
      </c>
      <c r="K264" s="165">
        <v>70</v>
      </c>
      <c r="L264" s="54"/>
    </row>
    <row r="265" spans="1:12" ht="136.5" customHeight="1" x14ac:dyDescent="0.25">
      <c r="A265" s="317" t="s">
        <v>358</v>
      </c>
      <c r="B265" s="87">
        <v>1</v>
      </c>
      <c r="C265" s="81" t="s">
        <v>359</v>
      </c>
      <c r="D265" s="239" t="s">
        <v>5</v>
      </c>
      <c r="E265" s="96"/>
      <c r="F265" s="96"/>
      <c r="G265" s="89" t="s">
        <v>163</v>
      </c>
      <c r="H265" s="89" t="s">
        <v>828</v>
      </c>
      <c r="I265" s="96"/>
      <c r="J265" s="199" t="s">
        <v>1024</v>
      </c>
      <c r="K265" s="121">
        <v>90</v>
      </c>
      <c r="L265" s="54"/>
    </row>
    <row r="266" spans="1:12" ht="150" customHeight="1" x14ac:dyDescent="0.25">
      <c r="A266" s="317"/>
      <c r="B266" s="87">
        <v>2</v>
      </c>
      <c r="C266" s="81" t="s">
        <v>360</v>
      </c>
      <c r="D266" s="239" t="s">
        <v>5</v>
      </c>
      <c r="E266" s="96"/>
      <c r="F266" s="131" t="s">
        <v>100</v>
      </c>
      <c r="G266" s="96"/>
      <c r="H266" s="89" t="s">
        <v>811</v>
      </c>
      <c r="I266" s="96" t="s">
        <v>100</v>
      </c>
      <c r="J266" s="147" t="s">
        <v>1271</v>
      </c>
      <c r="K266" s="121">
        <v>90</v>
      </c>
      <c r="L266" s="58" t="s">
        <v>1185</v>
      </c>
    </row>
    <row r="267" spans="1:12" ht="130.5" customHeight="1" x14ac:dyDescent="0.25">
      <c r="A267" s="317" t="s">
        <v>481</v>
      </c>
      <c r="B267" s="87">
        <v>1</v>
      </c>
      <c r="C267" s="81" t="s">
        <v>361</v>
      </c>
      <c r="D267" s="239" t="s">
        <v>5</v>
      </c>
      <c r="E267" s="89" t="s">
        <v>443</v>
      </c>
      <c r="F267" s="96">
        <v>10</v>
      </c>
      <c r="G267" s="89"/>
      <c r="H267" s="89" t="s">
        <v>829</v>
      </c>
      <c r="I267" s="96"/>
      <c r="J267" s="99" t="s">
        <v>1186</v>
      </c>
      <c r="K267" s="121">
        <v>90</v>
      </c>
      <c r="L267" s="69" t="s">
        <v>1187</v>
      </c>
    </row>
    <row r="268" spans="1:12" ht="89.25" x14ac:dyDescent="0.25">
      <c r="A268" s="317"/>
      <c r="B268" s="87">
        <v>2</v>
      </c>
      <c r="C268" s="81" t="s">
        <v>362</v>
      </c>
      <c r="D268" s="239" t="s">
        <v>5</v>
      </c>
      <c r="E268" s="89" t="s">
        <v>443</v>
      </c>
      <c r="F268" s="96">
        <v>20</v>
      </c>
      <c r="G268" s="89"/>
      <c r="H268" s="89" t="s">
        <v>812</v>
      </c>
      <c r="I268" s="96"/>
      <c r="J268" s="99" t="s">
        <v>1025</v>
      </c>
      <c r="K268" s="121">
        <v>100</v>
      </c>
      <c r="L268" s="54"/>
    </row>
    <row r="269" spans="1:12" ht="77.25" customHeight="1" x14ac:dyDescent="0.25">
      <c r="A269" s="317"/>
      <c r="B269" s="87">
        <v>3</v>
      </c>
      <c r="C269" s="81" t="s">
        <v>363</v>
      </c>
      <c r="D269" s="239" t="s">
        <v>5</v>
      </c>
      <c r="E269" s="89" t="s">
        <v>443</v>
      </c>
      <c r="F269" s="96">
        <v>5</v>
      </c>
      <c r="G269" s="96"/>
      <c r="H269" s="89" t="s">
        <v>813</v>
      </c>
      <c r="I269" s="96"/>
      <c r="J269" s="99" t="s">
        <v>1188</v>
      </c>
      <c r="K269" s="121">
        <v>90</v>
      </c>
      <c r="L269" s="54"/>
    </row>
    <row r="270" spans="1:12" ht="104.25" customHeight="1" x14ac:dyDescent="0.25">
      <c r="A270" s="317"/>
      <c r="B270" s="87">
        <v>4</v>
      </c>
      <c r="C270" s="81" t="s">
        <v>364</v>
      </c>
      <c r="D270" s="239" t="s">
        <v>5</v>
      </c>
      <c r="E270" s="96" t="s">
        <v>10</v>
      </c>
      <c r="F270" s="131"/>
      <c r="G270" s="89"/>
      <c r="H270" s="89" t="s">
        <v>1189</v>
      </c>
      <c r="I270" s="89"/>
      <c r="J270" s="99" t="s">
        <v>1198</v>
      </c>
      <c r="K270" s="121">
        <v>100</v>
      </c>
      <c r="L270" s="54"/>
    </row>
    <row r="271" spans="1:12" ht="87" customHeight="1" x14ac:dyDescent="0.25">
      <c r="A271" s="317"/>
      <c r="B271" s="87">
        <v>5</v>
      </c>
      <c r="C271" s="81" t="s">
        <v>365</v>
      </c>
      <c r="D271" s="239" t="s">
        <v>5</v>
      </c>
      <c r="E271" s="96" t="s">
        <v>443</v>
      </c>
      <c r="F271" s="131">
        <v>1</v>
      </c>
      <c r="G271" s="89"/>
      <c r="H271" s="89" t="s">
        <v>830</v>
      </c>
      <c r="I271" s="96"/>
      <c r="J271" s="99" t="s">
        <v>1190</v>
      </c>
      <c r="K271" s="121">
        <v>90</v>
      </c>
      <c r="L271" s="54"/>
    </row>
    <row r="272" spans="1:12" ht="97.5" customHeight="1" x14ac:dyDescent="0.25">
      <c r="A272" s="317"/>
      <c r="B272" s="87">
        <v>6</v>
      </c>
      <c r="C272" s="81" t="s">
        <v>366</v>
      </c>
      <c r="D272" s="239" t="s">
        <v>5</v>
      </c>
      <c r="E272" s="96"/>
      <c r="F272" s="131"/>
      <c r="G272" s="89"/>
      <c r="H272" s="89" t="s">
        <v>831</v>
      </c>
      <c r="I272" s="96"/>
      <c r="J272" s="99" t="s">
        <v>1191</v>
      </c>
      <c r="K272" s="121">
        <v>100</v>
      </c>
      <c r="L272" s="54"/>
    </row>
    <row r="273" spans="1:12" ht="204" x14ac:dyDescent="0.25">
      <c r="A273" s="114" t="s">
        <v>974</v>
      </c>
      <c r="B273" s="87">
        <v>1</v>
      </c>
      <c r="C273" s="81" t="s">
        <v>367</v>
      </c>
      <c r="D273" s="239" t="s">
        <v>5</v>
      </c>
      <c r="E273" s="96" t="s">
        <v>443</v>
      </c>
      <c r="F273" s="131">
        <v>20</v>
      </c>
      <c r="G273" s="89" t="s">
        <v>814</v>
      </c>
      <c r="H273" s="118" t="s">
        <v>969</v>
      </c>
      <c r="I273" s="96"/>
      <c r="J273" s="99" t="s">
        <v>1234</v>
      </c>
      <c r="K273" s="121">
        <v>90</v>
      </c>
      <c r="L273" s="54"/>
    </row>
    <row r="274" spans="1:12" x14ac:dyDescent="0.25">
      <c r="A274" s="114"/>
      <c r="B274" s="87"/>
      <c r="C274" s="81"/>
      <c r="D274" s="239"/>
      <c r="E274" s="96"/>
      <c r="F274" s="131"/>
      <c r="G274" s="89"/>
      <c r="H274" s="118"/>
      <c r="I274" s="96"/>
      <c r="J274" s="230" t="s">
        <v>1030</v>
      </c>
      <c r="K274" s="80">
        <f>SUM(K264:K273)/10</f>
        <v>91</v>
      </c>
      <c r="L274" s="54"/>
    </row>
    <row r="275" spans="1:12" ht="39.75" customHeight="1" x14ac:dyDescent="0.25">
      <c r="A275" s="321" t="s">
        <v>724</v>
      </c>
      <c r="B275" s="321"/>
      <c r="C275" s="321"/>
      <c r="D275" s="321"/>
      <c r="E275" s="321"/>
      <c r="F275" s="321"/>
      <c r="G275" s="321"/>
      <c r="H275" s="321"/>
      <c r="I275" s="321"/>
      <c r="J275" s="321"/>
      <c r="K275" s="321"/>
      <c r="L275" s="54"/>
    </row>
    <row r="276" spans="1:12" ht="98.25" customHeight="1" x14ac:dyDescent="0.25">
      <c r="A276" s="317" t="s">
        <v>165</v>
      </c>
      <c r="B276" s="114">
        <v>1</v>
      </c>
      <c r="C276" s="114" t="s">
        <v>368</v>
      </c>
      <c r="D276" s="239" t="s">
        <v>5</v>
      </c>
      <c r="E276" s="96" t="s">
        <v>965</v>
      </c>
      <c r="F276" s="131">
        <v>30</v>
      </c>
      <c r="G276" s="96" t="s">
        <v>164</v>
      </c>
      <c r="H276" s="89" t="s">
        <v>832</v>
      </c>
      <c r="I276" s="131"/>
      <c r="J276" s="200" t="s">
        <v>1209</v>
      </c>
      <c r="K276" s="89">
        <v>70</v>
      </c>
      <c r="L276" s="54"/>
    </row>
    <row r="277" spans="1:12" ht="259.5" customHeight="1" x14ac:dyDescent="0.25">
      <c r="A277" s="317"/>
      <c r="B277" s="114">
        <v>2</v>
      </c>
      <c r="C277" s="114" t="s">
        <v>369</v>
      </c>
      <c r="D277" s="239" t="s">
        <v>5</v>
      </c>
      <c r="E277" s="96" t="s">
        <v>110</v>
      </c>
      <c r="F277" s="131"/>
      <c r="G277" s="96" t="s">
        <v>833</v>
      </c>
      <c r="H277" s="89" t="s">
        <v>815</v>
      </c>
      <c r="I277" s="96"/>
      <c r="J277" s="116" t="s">
        <v>1357</v>
      </c>
      <c r="K277" s="89">
        <v>100</v>
      </c>
      <c r="L277" s="71"/>
    </row>
    <row r="278" spans="1:12" ht="356.25" customHeight="1" x14ac:dyDescent="0.25">
      <c r="A278" s="317"/>
      <c r="B278" s="114">
        <v>3</v>
      </c>
      <c r="C278" s="114" t="s">
        <v>648</v>
      </c>
      <c r="D278" s="239" t="s">
        <v>5</v>
      </c>
      <c r="E278" s="96" t="s">
        <v>100</v>
      </c>
      <c r="F278" s="131"/>
      <c r="G278" s="96" t="s">
        <v>985</v>
      </c>
      <c r="H278" s="89" t="s">
        <v>834</v>
      </c>
      <c r="I278" s="96"/>
      <c r="J278" s="200" t="s">
        <v>1343</v>
      </c>
      <c r="K278" s="89">
        <v>90</v>
      </c>
      <c r="L278" s="54"/>
    </row>
    <row r="279" spans="1:12" ht="222.75" customHeight="1" x14ac:dyDescent="0.25">
      <c r="A279" s="114" t="s">
        <v>370</v>
      </c>
      <c r="B279" s="114">
        <v>1</v>
      </c>
      <c r="C279" s="114" t="s">
        <v>649</v>
      </c>
      <c r="D279" s="239" t="s">
        <v>5</v>
      </c>
      <c r="E279" s="96" t="s">
        <v>100</v>
      </c>
      <c r="F279" s="131"/>
      <c r="G279" s="96"/>
      <c r="H279" s="89" t="s">
        <v>835</v>
      </c>
      <c r="I279" s="96"/>
      <c r="J279" s="116" t="s">
        <v>1210</v>
      </c>
      <c r="K279" s="121">
        <v>70</v>
      </c>
      <c r="L279" s="71"/>
    </row>
    <row r="280" spans="1:12" ht="361.5" customHeight="1" x14ac:dyDescent="0.25">
      <c r="A280" s="317" t="s">
        <v>371</v>
      </c>
      <c r="B280" s="87">
        <v>1</v>
      </c>
      <c r="C280" s="89" t="s">
        <v>372</v>
      </c>
      <c r="D280" s="239" t="s">
        <v>5</v>
      </c>
      <c r="E280" s="96" t="s">
        <v>135</v>
      </c>
      <c r="F280" s="131"/>
      <c r="G280" s="201" t="s">
        <v>986</v>
      </c>
      <c r="H280" s="89" t="s">
        <v>816</v>
      </c>
      <c r="I280" s="96" t="s">
        <v>100</v>
      </c>
      <c r="J280" s="116" t="s">
        <v>1211</v>
      </c>
      <c r="K280" s="89">
        <v>90</v>
      </c>
      <c r="L280" s="54"/>
    </row>
    <row r="281" spans="1:12" ht="210.75" customHeight="1" x14ac:dyDescent="0.25">
      <c r="A281" s="317"/>
      <c r="B281" s="87">
        <v>2</v>
      </c>
      <c r="C281" s="81" t="s">
        <v>650</v>
      </c>
      <c r="D281" s="239" t="s">
        <v>5</v>
      </c>
      <c r="E281" s="96" t="s">
        <v>135</v>
      </c>
      <c r="F281" s="131" t="s">
        <v>100</v>
      </c>
      <c r="G281" s="201" t="s">
        <v>836</v>
      </c>
      <c r="H281" s="96" t="s">
        <v>817</v>
      </c>
      <c r="I281" s="96" t="s">
        <v>100</v>
      </c>
      <c r="J281" s="200" t="s">
        <v>1212</v>
      </c>
      <c r="K281" s="165">
        <v>100</v>
      </c>
      <c r="L281" s="54"/>
    </row>
    <row r="282" spans="1:12" ht="386.25" customHeight="1" x14ac:dyDescent="0.25">
      <c r="A282" s="317"/>
      <c r="B282" s="87">
        <v>3</v>
      </c>
      <c r="C282" s="114" t="s">
        <v>373</v>
      </c>
      <c r="D282" s="239" t="s">
        <v>5</v>
      </c>
      <c r="E282" s="96" t="s">
        <v>100</v>
      </c>
      <c r="F282" s="131" t="s">
        <v>100</v>
      </c>
      <c r="G282" s="96" t="s">
        <v>818</v>
      </c>
      <c r="H282" s="89" t="s">
        <v>819</v>
      </c>
      <c r="I282" s="96" t="s">
        <v>100</v>
      </c>
      <c r="J282" s="116" t="s">
        <v>1213</v>
      </c>
      <c r="K282" s="165">
        <v>90</v>
      </c>
      <c r="L282" s="54"/>
    </row>
    <row r="283" spans="1:12" ht="78" customHeight="1" x14ac:dyDescent="0.25">
      <c r="A283" s="317"/>
      <c r="B283" s="87">
        <v>4</v>
      </c>
      <c r="C283" s="81" t="s">
        <v>374</v>
      </c>
      <c r="D283" s="239" t="s">
        <v>5</v>
      </c>
      <c r="E283" s="96" t="s">
        <v>443</v>
      </c>
      <c r="F283" s="131">
        <v>30</v>
      </c>
      <c r="G283" s="96" t="s">
        <v>820</v>
      </c>
      <c r="H283" s="118" t="s">
        <v>837</v>
      </c>
      <c r="I283" s="96"/>
      <c r="J283" s="116" t="s">
        <v>1214</v>
      </c>
      <c r="K283" s="165">
        <v>100</v>
      </c>
      <c r="L283" s="54"/>
    </row>
    <row r="284" spans="1:12" ht="117" customHeight="1" x14ac:dyDescent="0.25">
      <c r="A284" s="317" t="s">
        <v>375</v>
      </c>
      <c r="B284" s="87">
        <v>1</v>
      </c>
      <c r="C284" s="114" t="s">
        <v>651</v>
      </c>
      <c r="D284" s="239" t="s">
        <v>5</v>
      </c>
      <c r="E284" s="96" t="s">
        <v>892</v>
      </c>
      <c r="F284" s="131"/>
      <c r="G284" s="96" t="s">
        <v>821</v>
      </c>
      <c r="H284" s="89" t="s">
        <v>966</v>
      </c>
      <c r="I284" s="96"/>
      <c r="J284" s="116" t="s">
        <v>1270</v>
      </c>
      <c r="K284" s="165">
        <v>90</v>
      </c>
      <c r="L284" s="54"/>
    </row>
    <row r="285" spans="1:12" ht="171.75" customHeight="1" x14ac:dyDescent="0.25">
      <c r="A285" s="317"/>
      <c r="B285" s="87">
        <v>2</v>
      </c>
      <c r="C285" s="114" t="s">
        <v>376</v>
      </c>
      <c r="D285" s="239" t="s">
        <v>5</v>
      </c>
      <c r="E285" s="96" t="s">
        <v>100</v>
      </c>
      <c r="F285" s="131"/>
      <c r="G285" s="96" t="s">
        <v>987</v>
      </c>
      <c r="H285" s="89" t="s">
        <v>822</v>
      </c>
      <c r="I285" s="96" t="s">
        <v>100</v>
      </c>
      <c r="J285" s="200" t="s">
        <v>1215</v>
      </c>
      <c r="K285" s="165">
        <v>100</v>
      </c>
      <c r="L285" s="54"/>
    </row>
    <row r="286" spans="1:12" ht="300" customHeight="1" x14ac:dyDescent="0.25">
      <c r="A286" s="114" t="s">
        <v>377</v>
      </c>
      <c r="B286" s="87">
        <v>1</v>
      </c>
      <c r="C286" s="114" t="s">
        <v>378</v>
      </c>
      <c r="D286" s="239" t="s">
        <v>5</v>
      </c>
      <c r="E286" s="96" t="s">
        <v>693</v>
      </c>
      <c r="F286" s="190" t="s">
        <v>100</v>
      </c>
      <c r="G286" s="201" t="s">
        <v>823</v>
      </c>
      <c r="H286" s="89" t="s">
        <v>838</v>
      </c>
      <c r="I286" s="96" t="s">
        <v>100</v>
      </c>
      <c r="J286" s="117" t="s">
        <v>1216</v>
      </c>
      <c r="K286" s="165">
        <v>100</v>
      </c>
      <c r="L286" s="54"/>
    </row>
    <row r="287" spans="1:12" ht="228.75" customHeight="1" x14ac:dyDescent="0.25">
      <c r="A287" s="81" t="s">
        <v>379</v>
      </c>
      <c r="B287" s="119">
        <v>1</v>
      </c>
      <c r="C287" s="81" t="s">
        <v>380</v>
      </c>
      <c r="D287" s="239" t="s">
        <v>5</v>
      </c>
      <c r="E287" s="190" t="s">
        <v>100</v>
      </c>
      <c r="F287" s="202"/>
      <c r="G287" s="202"/>
      <c r="H287" s="96" t="s">
        <v>824</v>
      </c>
      <c r="I287" s="202"/>
      <c r="J287" s="112" t="s">
        <v>1193</v>
      </c>
      <c r="K287" s="203">
        <v>90</v>
      </c>
      <c r="L287" s="58" t="s">
        <v>1192</v>
      </c>
    </row>
    <row r="288" spans="1:12" ht="120.75" customHeight="1" x14ac:dyDescent="0.25">
      <c r="A288" s="331" t="s">
        <v>381</v>
      </c>
      <c r="B288" s="87">
        <v>1</v>
      </c>
      <c r="C288" s="81" t="s">
        <v>382</v>
      </c>
      <c r="D288" s="239" t="s">
        <v>5</v>
      </c>
      <c r="E288" s="190" t="s">
        <v>100</v>
      </c>
      <c r="F288" s="96"/>
      <c r="G288" s="96"/>
      <c r="H288" s="96" t="s">
        <v>839</v>
      </c>
      <c r="I288" s="96"/>
      <c r="J288" s="85" t="s">
        <v>1026</v>
      </c>
      <c r="K288" s="121">
        <v>100</v>
      </c>
      <c r="L288" s="54"/>
    </row>
    <row r="289" spans="1:13" ht="204" customHeight="1" x14ac:dyDescent="0.25">
      <c r="A289" s="331"/>
      <c r="B289" s="87">
        <v>2</v>
      </c>
      <c r="C289" s="81" t="s">
        <v>383</v>
      </c>
      <c r="D289" s="239" t="s">
        <v>5</v>
      </c>
      <c r="E289" s="190" t="s">
        <v>100</v>
      </c>
      <c r="F289" s="96"/>
      <c r="G289" s="96" t="s">
        <v>525</v>
      </c>
      <c r="H289" s="96" t="s">
        <v>607</v>
      </c>
      <c r="I289" s="96"/>
      <c r="J289" s="85" t="s">
        <v>1196</v>
      </c>
      <c r="K289" s="121">
        <v>90</v>
      </c>
      <c r="L289" s="54"/>
    </row>
    <row r="290" spans="1:13" ht="109.5" customHeight="1" x14ac:dyDescent="0.25">
      <c r="A290" s="331" t="s">
        <v>652</v>
      </c>
      <c r="B290" s="87">
        <v>1</v>
      </c>
      <c r="C290" s="81" t="s">
        <v>496</v>
      </c>
      <c r="D290" s="239" t="s">
        <v>5</v>
      </c>
      <c r="E290" s="190" t="s">
        <v>100</v>
      </c>
      <c r="F290" s="96"/>
      <c r="G290" s="89" t="s">
        <v>840</v>
      </c>
      <c r="H290" s="89" t="s">
        <v>841</v>
      </c>
      <c r="I290" s="96"/>
      <c r="J290" s="198" t="s">
        <v>1194</v>
      </c>
      <c r="K290" s="121">
        <v>70</v>
      </c>
      <c r="L290" s="57"/>
    </row>
    <row r="291" spans="1:13" ht="216" customHeight="1" x14ac:dyDescent="0.25">
      <c r="A291" s="331"/>
      <c r="B291" s="87">
        <v>2</v>
      </c>
      <c r="C291" s="81" t="s">
        <v>967</v>
      </c>
      <c r="D291" s="239" t="s">
        <v>5</v>
      </c>
      <c r="E291" s="190" t="s">
        <v>100</v>
      </c>
      <c r="F291" s="96"/>
      <c r="G291" s="89"/>
      <c r="H291" s="89" t="s">
        <v>825</v>
      </c>
      <c r="I291" s="96"/>
      <c r="J291" s="85" t="s">
        <v>1195</v>
      </c>
      <c r="K291" s="121">
        <v>90</v>
      </c>
      <c r="L291" s="54"/>
    </row>
    <row r="292" spans="1:13" ht="93" customHeight="1" x14ac:dyDescent="0.25">
      <c r="A292" s="331"/>
      <c r="B292" s="87">
        <v>3</v>
      </c>
      <c r="C292" s="81" t="s">
        <v>384</v>
      </c>
      <c r="D292" s="239" t="s">
        <v>5</v>
      </c>
      <c r="E292" s="169"/>
      <c r="F292" s="96"/>
      <c r="G292" s="89" t="s">
        <v>826</v>
      </c>
      <c r="H292" s="89" t="s">
        <v>827</v>
      </c>
      <c r="I292" s="96"/>
      <c r="J292" s="204" t="s">
        <v>1027</v>
      </c>
      <c r="K292" s="121">
        <v>70</v>
      </c>
      <c r="L292" s="54"/>
    </row>
    <row r="293" spans="1:13" x14ac:dyDescent="0.25">
      <c r="A293" s="81"/>
      <c r="B293" s="87"/>
      <c r="C293" s="81"/>
      <c r="D293" s="239"/>
      <c r="E293" s="169"/>
      <c r="F293" s="96"/>
      <c r="G293" s="89"/>
      <c r="H293" s="89"/>
      <c r="I293" s="96"/>
      <c r="J293" s="230" t="s">
        <v>1030</v>
      </c>
      <c r="K293" s="80">
        <f>SUM(K276:K292)/17</f>
        <v>88.82352941176471</v>
      </c>
      <c r="L293" s="54"/>
    </row>
    <row r="294" spans="1:13" ht="39" customHeight="1" x14ac:dyDescent="0.25">
      <c r="A294" s="328" t="s">
        <v>725</v>
      </c>
      <c r="B294" s="328"/>
      <c r="C294" s="328"/>
      <c r="D294" s="328"/>
      <c r="E294" s="328"/>
      <c r="F294" s="328"/>
      <c r="G294" s="328"/>
      <c r="H294" s="328"/>
      <c r="I294" s="328"/>
      <c r="J294" s="328"/>
      <c r="K294" s="328"/>
      <c r="L294" s="54"/>
    </row>
    <row r="295" spans="1:13" ht="138.75" customHeight="1" x14ac:dyDescent="0.25">
      <c r="A295" s="81" t="s">
        <v>385</v>
      </c>
      <c r="B295" s="81">
        <v>1</v>
      </c>
      <c r="C295" s="82" t="s">
        <v>386</v>
      </c>
      <c r="D295" s="235" t="s">
        <v>5</v>
      </c>
      <c r="E295" s="81" t="s">
        <v>443</v>
      </c>
      <c r="F295" s="84">
        <v>15</v>
      </c>
      <c r="G295" s="81"/>
      <c r="H295" s="98" t="s">
        <v>799</v>
      </c>
      <c r="I295" s="84"/>
      <c r="J295" s="85" t="s">
        <v>1325</v>
      </c>
      <c r="K295" s="172">
        <v>70</v>
      </c>
      <c r="L295" s="54"/>
    </row>
    <row r="296" spans="1:13" ht="99.75" customHeight="1" x14ac:dyDescent="0.25">
      <c r="A296" s="331" t="s">
        <v>653</v>
      </c>
      <c r="B296" s="81">
        <v>1</v>
      </c>
      <c r="C296" s="114" t="s">
        <v>654</v>
      </c>
      <c r="D296" s="82" t="s">
        <v>5</v>
      </c>
      <c r="E296" s="83" t="s">
        <v>693</v>
      </c>
      <c r="F296" s="101">
        <v>1230</v>
      </c>
      <c r="G296" s="101"/>
      <c r="H296" s="101" t="s">
        <v>522</v>
      </c>
      <c r="I296" s="101"/>
      <c r="J296" s="205" t="s">
        <v>1139</v>
      </c>
      <c r="K296" s="172">
        <v>90</v>
      </c>
      <c r="L296" s="54"/>
    </row>
    <row r="297" spans="1:13" ht="90.75" customHeight="1" x14ac:dyDescent="0.25">
      <c r="A297" s="331"/>
      <c r="B297" s="81">
        <v>2</v>
      </c>
      <c r="C297" s="114" t="s">
        <v>387</v>
      </c>
      <c r="D297" s="82" t="s">
        <v>139</v>
      </c>
      <c r="E297" s="81" t="s">
        <v>443</v>
      </c>
      <c r="F297" s="101">
        <v>12</v>
      </c>
      <c r="G297" s="107" t="s">
        <v>536</v>
      </c>
      <c r="H297" s="101"/>
      <c r="I297" s="101"/>
      <c r="J297" s="85" t="s">
        <v>1028</v>
      </c>
      <c r="K297" s="172">
        <v>90</v>
      </c>
      <c r="L297" s="54"/>
    </row>
    <row r="298" spans="1:13" ht="296.25" customHeight="1" x14ac:dyDescent="0.25">
      <c r="A298" s="317" t="s">
        <v>388</v>
      </c>
      <c r="B298" s="81">
        <v>1</v>
      </c>
      <c r="C298" s="114" t="s">
        <v>655</v>
      </c>
      <c r="D298" s="108" t="s">
        <v>5</v>
      </c>
      <c r="E298" s="81" t="s">
        <v>443</v>
      </c>
      <c r="F298" s="189">
        <v>15</v>
      </c>
      <c r="G298" s="191">
        <v>88.2</v>
      </c>
      <c r="H298" s="108" t="s">
        <v>800</v>
      </c>
      <c r="I298" s="206"/>
      <c r="J298" s="116" t="s">
        <v>1217</v>
      </c>
      <c r="K298" s="248">
        <v>70</v>
      </c>
      <c r="L298" s="54"/>
    </row>
    <row r="299" spans="1:13" ht="110.25" customHeight="1" x14ac:dyDescent="0.25">
      <c r="A299" s="317"/>
      <c r="B299" s="207">
        <v>2</v>
      </c>
      <c r="C299" s="114" t="s">
        <v>389</v>
      </c>
      <c r="D299" s="108" t="s">
        <v>5</v>
      </c>
      <c r="E299" s="81" t="s">
        <v>443</v>
      </c>
      <c r="F299" s="189">
        <v>12</v>
      </c>
      <c r="G299" s="191">
        <v>80.099999999999994</v>
      </c>
      <c r="H299" s="118" t="s">
        <v>801</v>
      </c>
      <c r="I299" s="206"/>
      <c r="J299" s="128" t="s">
        <v>1218</v>
      </c>
      <c r="K299" s="208">
        <v>90</v>
      </c>
      <c r="L299" s="54"/>
    </row>
    <row r="300" spans="1:13" ht="171.75" customHeight="1" x14ac:dyDescent="0.25">
      <c r="A300" s="317"/>
      <c r="B300" s="207">
        <v>3</v>
      </c>
      <c r="C300" s="114" t="s">
        <v>473</v>
      </c>
      <c r="D300" s="108" t="s">
        <v>5</v>
      </c>
      <c r="E300" s="81" t="s">
        <v>956</v>
      </c>
      <c r="F300" s="209">
        <v>5</v>
      </c>
      <c r="G300" s="141">
        <v>0</v>
      </c>
      <c r="H300" s="108" t="s">
        <v>802</v>
      </c>
      <c r="I300" s="136"/>
      <c r="J300" s="257" t="s">
        <v>1140</v>
      </c>
      <c r="K300" s="210">
        <v>90</v>
      </c>
      <c r="L300" s="54"/>
    </row>
    <row r="301" spans="1:13" ht="195" customHeight="1" x14ac:dyDescent="0.25">
      <c r="A301" s="317"/>
      <c r="B301" s="207">
        <v>4</v>
      </c>
      <c r="C301" s="114" t="s">
        <v>390</v>
      </c>
      <c r="D301" s="234" t="s">
        <v>5</v>
      </c>
      <c r="E301" s="81" t="s">
        <v>443</v>
      </c>
      <c r="F301" s="211">
        <v>5</v>
      </c>
      <c r="G301" s="155" t="s">
        <v>803</v>
      </c>
      <c r="H301" s="114" t="s">
        <v>804</v>
      </c>
      <c r="I301" s="153"/>
      <c r="J301" s="85" t="s">
        <v>1219</v>
      </c>
      <c r="K301" s="212">
        <v>90</v>
      </c>
      <c r="L301" s="54"/>
    </row>
    <row r="302" spans="1:13" ht="295.5" customHeight="1" x14ac:dyDescent="0.25">
      <c r="A302" s="317"/>
      <c r="B302" s="207">
        <v>5</v>
      </c>
      <c r="C302" s="114" t="s">
        <v>391</v>
      </c>
      <c r="D302" s="234" t="s">
        <v>5</v>
      </c>
      <c r="E302" s="81" t="s">
        <v>443</v>
      </c>
      <c r="F302" s="211">
        <v>5</v>
      </c>
      <c r="G302" s="155" t="s">
        <v>957</v>
      </c>
      <c r="H302" s="114" t="s">
        <v>805</v>
      </c>
      <c r="I302" s="136"/>
      <c r="J302" s="116" t="s">
        <v>1220</v>
      </c>
      <c r="K302" s="212">
        <v>70</v>
      </c>
      <c r="L302" s="54"/>
    </row>
    <row r="303" spans="1:13" ht="105.75" customHeight="1" x14ac:dyDescent="0.25">
      <c r="A303" s="317" t="s">
        <v>392</v>
      </c>
      <c r="B303" s="175">
        <v>1</v>
      </c>
      <c r="C303" s="81" t="s">
        <v>393</v>
      </c>
      <c r="D303" s="213" t="s">
        <v>5</v>
      </c>
      <c r="E303" s="81" t="s">
        <v>443</v>
      </c>
      <c r="F303" s="214">
        <v>2</v>
      </c>
      <c r="G303" s="215" t="s">
        <v>149</v>
      </c>
      <c r="H303" s="108" t="s">
        <v>1339</v>
      </c>
      <c r="I303" s="216"/>
      <c r="J303" s="116" t="s">
        <v>1141</v>
      </c>
      <c r="K303" s="217">
        <v>70</v>
      </c>
      <c r="L303" s="54"/>
      <c r="M303" s="273"/>
    </row>
    <row r="304" spans="1:13" ht="86.25" customHeight="1" x14ac:dyDescent="0.25">
      <c r="A304" s="317"/>
      <c r="B304" s="175">
        <v>2</v>
      </c>
      <c r="C304" s="114" t="s">
        <v>558</v>
      </c>
      <c r="D304" s="234" t="s">
        <v>139</v>
      </c>
      <c r="E304" s="81" t="s">
        <v>443</v>
      </c>
      <c r="F304" s="211">
        <v>40</v>
      </c>
      <c r="G304" s="155" t="s">
        <v>538</v>
      </c>
      <c r="H304" s="108"/>
      <c r="I304" s="218"/>
      <c r="J304" s="81" t="s">
        <v>1004</v>
      </c>
      <c r="K304" s="212" t="s">
        <v>1021</v>
      </c>
      <c r="L304" s="54"/>
    </row>
    <row r="305" spans="1:12" ht="87.75" customHeight="1" x14ac:dyDescent="0.25">
      <c r="A305" s="317"/>
      <c r="B305" s="175">
        <v>3</v>
      </c>
      <c r="C305" s="114" t="s">
        <v>394</v>
      </c>
      <c r="D305" s="108">
        <v>2021</v>
      </c>
      <c r="E305" s="81" t="s">
        <v>443</v>
      </c>
      <c r="F305" s="110">
        <v>10</v>
      </c>
      <c r="G305" s="108" t="s">
        <v>150</v>
      </c>
      <c r="H305" s="108" t="s">
        <v>539</v>
      </c>
      <c r="I305" s="110"/>
      <c r="J305" s="85" t="s">
        <v>1142</v>
      </c>
      <c r="K305" s="219">
        <v>100</v>
      </c>
      <c r="L305" s="54"/>
    </row>
    <row r="306" spans="1:12" ht="50.25" customHeight="1" x14ac:dyDescent="0.25">
      <c r="A306" s="317"/>
      <c r="B306" s="175">
        <v>4</v>
      </c>
      <c r="C306" s="114" t="s">
        <v>395</v>
      </c>
      <c r="D306" s="108">
        <v>2022</v>
      </c>
      <c r="E306" s="81" t="s">
        <v>443</v>
      </c>
      <c r="F306" s="110">
        <v>10</v>
      </c>
      <c r="G306" s="108" t="s">
        <v>806</v>
      </c>
      <c r="H306" s="220"/>
      <c r="I306" s="220"/>
      <c r="J306" s="81" t="s">
        <v>1004</v>
      </c>
      <c r="K306" s="219" t="s">
        <v>1021</v>
      </c>
      <c r="L306" s="54"/>
    </row>
    <row r="307" spans="1:12" ht="76.5" x14ac:dyDescent="0.25">
      <c r="A307" s="317"/>
      <c r="B307" s="175">
        <v>5</v>
      </c>
      <c r="C307" s="114" t="s">
        <v>482</v>
      </c>
      <c r="D307" s="108">
        <v>2021</v>
      </c>
      <c r="E307" s="81" t="s">
        <v>443</v>
      </c>
      <c r="F307" s="110">
        <v>25</v>
      </c>
      <c r="G307" s="108"/>
      <c r="H307" s="108" t="s">
        <v>807</v>
      </c>
      <c r="I307" s="110"/>
      <c r="J307" s="85" t="s">
        <v>1143</v>
      </c>
      <c r="K307" s="219">
        <v>100</v>
      </c>
      <c r="L307" s="54"/>
    </row>
    <row r="308" spans="1:12" ht="201.75" customHeight="1" x14ac:dyDescent="0.25">
      <c r="A308" s="114" t="s">
        <v>396</v>
      </c>
      <c r="B308" s="221">
        <v>1</v>
      </c>
      <c r="C308" s="222" t="s">
        <v>397</v>
      </c>
      <c r="D308" s="235">
        <v>2021</v>
      </c>
      <c r="E308" s="81" t="s">
        <v>443</v>
      </c>
      <c r="F308" s="88">
        <v>10</v>
      </c>
      <c r="G308" s="195"/>
      <c r="H308" s="81" t="s">
        <v>808</v>
      </c>
      <c r="I308" s="88"/>
      <c r="J308" s="111" t="s">
        <v>1144</v>
      </c>
      <c r="K308" s="121">
        <v>90</v>
      </c>
      <c r="L308" s="54"/>
    </row>
    <row r="309" spans="1:12" ht="49.5" customHeight="1" x14ac:dyDescent="0.25">
      <c r="A309" s="317" t="s">
        <v>656</v>
      </c>
      <c r="B309" s="87">
        <v>1</v>
      </c>
      <c r="C309" s="81" t="s">
        <v>398</v>
      </c>
      <c r="D309" s="108" t="s">
        <v>148</v>
      </c>
      <c r="E309" s="81" t="s">
        <v>443</v>
      </c>
      <c r="F309" s="110">
        <v>10</v>
      </c>
      <c r="G309" s="114" t="s">
        <v>958</v>
      </c>
      <c r="H309" s="114"/>
      <c r="I309" s="114"/>
      <c r="J309" s="81" t="s">
        <v>1004</v>
      </c>
      <c r="K309" s="219" t="s">
        <v>1021</v>
      </c>
      <c r="L309" s="54"/>
    </row>
    <row r="310" spans="1:12" ht="115.5" customHeight="1" x14ac:dyDescent="0.25">
      <c r="A310" s="317"/>
      <c r="B310" s="87">
        <v>2</v>
      </c>
      <c r="C310" s="81" t="s">
        <v>657</v>
      </c>
      <c r="D310" s="108" t="s">
        <v>5</v>
      </c>
      <c r="E310" s="81" t="s">
        <v>443</v>
      </c>
      <c r="F310" s="110">
        <v>40</v>
      </c>
      <c r="G310" s="108" t="s">
        <v>959</v>
      </c>
      <c r="H310" s="108" t="s">
        <v>809</v>
      </c>
      <c r="I310" s="110"/>
      <c r="J310" s="257" t="s">
        <v>1341</v>
      </c>
      <c r="K310" s="121">
        <v>100</v>
      </c>
      <c r="L310" s="69" t="s">
        <v>1221</v>
      </c>
    </row>
    <row r="311" spans="1:12" ht="117" customHeight="1" x14ac:dyDescent="0.25">
      <c r="A311" s="114" t="s">
        <v>484</v>
      </c>
      <c r="B311" s="163">
        <v>1</v>
      </c>
      <c r="C311" s="81" t="s">
        <v>483</v>
      </c>
      <c r="D311" s="235" t="s">
        <v>5</v>
      </c>
      <c r="E311" s="81" t="s">
        <v>443</v>
      </c>
      <c r="F311" s="84">
        <v>10</v>
      </c>
      <c r="G311" s="84" t="s">
        <v>151</v>
      </c>
      <c r="H311" s="84" t="s">
        <v>810</v>
      </c>
      <c r="I311" s="84"/>
      <c r="J311" s="85" t="s">
        <v>1324</v>
      </c>
      <c r="K311" s="121">
        <v>90</v>
      </c>
      <c r="L311" s="54"/>
    </row>
    <row r="312" spans="1:12" ht="84" customHeight="1" x14ac:dyDescent="0.25">
      <c r="A312" s="317" t="s">
        <v>474</v>
      </c>
      <c r="B312" s="163">
        <v>1</v>
      </c>
      <c r="C312" s="81" t="s">
        <v>658</v>
      </c>
      <c r="D312" s="235" t="s">
        <v>104</v>
      </c>
      <c r="E312" s="81" t="s">
        <v>443</v>
      </c>
      <c r="F312" s="84">
        <v>9.5</v>
      </c>
      <c r="G312" s="81"/>
      <c r="H312" s="81" t="s">
        <v>951</v>
      </c>
      <c r="I312" s="81"/>
      <c r="J312" s="116" t="s">
        <v>1366</v>
      </c>
      <c r="K312" s="121">
        <v>50</v>
      </c>
      <c r="L312" s="54"/>
    </row>
    <row r="313" spans="1:12" ht="105" customHeight="1" x14ac:dyDescent="0.25">
      <c r="A313" s="317"/>
      <c r="B313" s="163">
        <v>2</v>
      </c>
      <c r="C313" s="81" t="s">
        <v>399</v>
      </c>
      <c r="D313" s="235" t="s">
        <v>5</v>
      </c>
      <c r="E313" s="81" t="s">
        <v>443</v>
      </c>
      <c r="F313" s="84">
        <v>2</v>
      </c>
      <c r="G313" s="84" t="s">
        <v>952</v>
      </c>
      <c r="H313" s="84" t="s">
        <v>589</v>
      </c>
      <c r="I313" s="84"/>
      <c r="J313" s="85" t="s">
        <v>1010</v>
      </c>
      <c r="K313" s="121">
        <v>100</v>
      </c>
      <c r="L313" s="54"/>
    </row>
    <row r="314" spans="1:12" ht="144" customHeight="1" x14ac:dyDescent="0.25">
      <c r="A314" s="317"/>
      <c r="B314" s="163">
        <v>3</v>
      </c>
      <c r="C314" s="81" t="s">
        <v>400</v>
      </c>
      <c r="D314" s="235" t="s">
        <v>139</v>
      </c>
      <c r="E314" s="81" t="s">
        <v>443</v>
      </c>
      <c r="F314" s="84">
        <v>6</v>
      </c>
      <c r="G314" s="84" t="s">
        <v>1013</v>
      </c>
      <c r="H314" s="84"/>
      <c r="I314" s="84"/>
      <c r="J314" s="81" t="s">
        <v>1004</v>
      </c>
      <c r="K314" s="121" t="s">
        <v>1021</v>
      </c>
      <c r="L314" s="54"/>
    </row>
    <row r="315" spans="1:12" ht="97.5" customHeight="1" x14ac:dyDescent="0.25">
      <c r="A315" s="81" t="s">
        <v>401</v>
      </c>
      <c r="B315" s="81">
        <v>1</v>
      </c>
      <c r="C315" s="81" t="s">
        <v>402</v>
      </c>
      <c r="D315" s="83" t="s">
        <v>5</v>
      </c>
      <c r="E315" s="81" t="s">
        <v>443</v>
      </c>
      <c r="F315" s="101">
        <v>0.5</v>
      </c>
      <c r="G315" s="82"/>
      <c r="H315" s="84" t="s">
        <v>953</v>
      </c>
      <c r="I315" s="82"/>
      <c r="J315" s="124" t="s">
        <v>1008</v>
      </c>
      <c r="K315" s="121">
        <v>90</v>
      </c>
      <c r="L315" s="54"/>
    </row>
    <row r="316" spans="1:12" ht="188.25" customHeight="1" x14ac:dyDescent="0.25">
      <c r="A316" s="317" t="s">
        <v>403</v>
      </c>
      <c r="B316" s="83">
        <v>1</v>
      </c>
      <c r="C316" s="82" t="s">
        <v>404</v>
      </c>
      <c r="D316" s="82" t="s">
        <v>5</v>
      </c>
      <c r="E316" s="81" t="s">
        <v>443</v>
      </c>
      <c r="F316" s="82"/>
      <c r="G316" s="82"/>
      <c r="H316" s="84" t="s">
        <v>1011</v>
      </c>
      <c r="I316" s="82"/>
      <c r="J316" s="124" t="s">
        <v>1365</v>
      </c>
      <c r="K316" s="121">
        <v>90</v>
      </c>
      <c r="L316" s="54"/>
    </row>
    <row r="317" spans="1:12" ht="201" customHeight="1" x14ac:dyDescent="0.25">
      <c r="A317" s="317"/>
      <c r="B317" s="83">
        <v>2</v>
      </c>
      <c r="C317" s="82" t="s">
        <v>405</v>
      </c>
      <c r="D317" s="235" t="s">
        <v>5</v>
      </c>
      <c r="E317" s="81" t="s">
        <v>443</v>
      </c>
      <c r="F317" s="101">
        <v>2.1</v>
      </c>
      <c r="G317" s="82"/>
      <c r="H317" s="84" t="s">
        <v>152</v>
      </c>
      <c r="I317" s="84"/>
      <c r="J317" s="223" t="s">
        <v>1037</v>
      </c>
      <c r="K317" s="121">
        <v>100</v>
      </c>
      <c r="L317" s="54"/>
    </row>
    <row r="318" spans="1:12" ht="108.75" customHeight="1" x14ac:dyDescent="0.25">
      <c r="A318" s="331" t="s">
        <v>406</v>
      </c>
      <c r="B318" s="81">
        <v>1</v>
      </c>
      <c r="C318" s="114" t="s">
        <v>407</v>
      </c>
      <c r="D318" s="235">
        <v>2021</v>
      </c>
      <c r="E318" s="81" t="s">
        <v>443</v>
      </c>
      <c r="F318" s="84">
        <v>21.6</v>
      </c>
      <c r="G318" s="84"/>
      <c r="H318" s="84" t="s">
        <v>842</v>
      </c>
      <c r="I318" s="84"/>
      <c r="J318" s="111" t="s">
        <v>1012</v>
      </c>
      <c r="K318" s="121">
        <v>100</v>
      </c>
      <c r="L318" s="54"/>
    </row>
    <row r="319" spans="1:12" ht="76.5" customHeight="1" x14ac:dyDescent="0.25">
      <c r="A319" s="331"/>
      <c r="B319" s="81">
        <v>2</v>
      </c>
      <c r="C319" s="114" t="s">
        <v>408</v>
      </c>
      <c r="D319" s="87">
        <v>2021</v>
      </c>
      <c r="E319" s="87"/>
      <c r="F319" s="84"/>
      <c r="G319" s="84"/>
      <c r="H319" s="84" t="s">
        <v>843</v>
      </c>
      <c r="I319" s="84"/>
      <c r="J319" s="111" t="s">
        <v>1009</v>
      </c>
      <c r="K319" s="121">
        <v>100</v>
      </c>
      <c r="L319" s="54"/>
    </row>
    <row r="320" spans="1:12" x14ac:dyDescent="0.25">
      <c r="A320" s="81"/>
      <c r="B320" s="81"/>
      <c r="C320" s="114"/>
      <c r="D320" s="87"/>
      <c r="E320" s="87"/>
      <c r="F320" s="84"/>
      <c r="G320" s="84"/>
      <c r="H320" s="84"/>
      <c r="I320" s="84"/>
      <c r="J320" s="230" t="s">
        <v>1030</v>
      </c>
      <c r="K320" s="80">
        <f>SUM(K295:K319)/21</f>
        <v>87.61904761904762</v>
      </c>
      <c r="L320" s="54"/>
    </row>
    <row r="321" spans="1:12" ht="20.25" customHeight="1" x14ac:dyDescent="0.25">
      <c r="A321" s="343" t="s">
        <v>726</v>
      </c>
      <c r="B321" s="343"/>
      <c r="C321" s="343"/>
      <c r="D321" s="343"/>
      <c r="E321" s="343"/>
      <c r="F321" s="343"/>
      <c r="G321" s="343"/>
      <c r="H321" s="343"/>
      <c r="I321" s="343"/>
      <c r="J321" s="343"/>
      <c r="K321" s="343"/>
      <c r="L321" s="54"/>
    </row>
    <row r="322" spans="1:12" ht="42.75" customHeight="1" x14ac:dyDescent="0.25">
      <c r="A322" s="328" t="s">
        <v>727</v>
      </c>
      <c r="B322" s="328"/>
      <c r="C322" s="328"/>
      <c r="D322" s="328"/>
      <c r="E322" s="328"/>
      <c r="F322" s="328"/>
      <c r="G322" s="328"/>
      <c r="H322" s="328"/>
      <c r="I322" s="328"/>
      <c r="J322" s="328"/>
      <c r="K322" s="328"/>
      <c r="L322" s="54"/>
    </row>
    <row r="323" spans="1:12" ht="93" customHeight="1" x14ac:dyDescent="0.25">
      <c r="A323" s="317" t="s">
        <v>409</v>
      </c>
      <c r="B323" s="114">
        <v>1</v>
      </c>
      <c r="C323" s="114" t="s">
        <v>410</v>
      </c>
      <c r="D323" s="234" t="s">
        <v>5</v>
      </c>
      <c r="E323" s="114" t="s">
        <v>893</v>
      </c>
      <c r="F323" s="114"/>
      <c r="G323" s="114"/>
      <c r="H323" s="114" t="s">
        <v>923</v>
      </c>
      <c r="I323" s="114"/>
      <c r="J323" s="116" t="s">
        <v>994</v>
      </c>
      <c r="K323" s="165">
        <v>100</v>
      </c>
      <c r="L323" s="54"/>
    </row>
    <row r="324" spans="1:12" ht="61.5" customHeight="1" x14ac:dyDescent="0.25">
      <c r="A324" s="317"/>
      <c r="B324" s="114">
        <v>2</v>
      </c>
      <c r="C324" s="114" t="s">
        <v>411</v>
      </c>
      <c r="D324" s="234" t="s">
        <v>5</v>
      </c>
      <c r="E324" s="114" t="s">
        <v>526</v>
      </c>
      <c r="F324" s="114"/>
      <c r="G324" s="114"/>
      <c r="H324" s="114" t="s">
        <v>924</v>
      </c>
      <c r="I324" s="114"/>
      <c r="J324" s="116" t="s">
        <v>995</v>
      </c>
      <c r="K324" s="165">
        <v>30</v>
      </c>
      <c r="L324" s="54"/>
    </row>
    <row r="325" spans="1:12" ht="73.5" customHeight="1" x14ac:dyDescent="0.25">
      <c r="A325" s="317" t="s">
        <v>497</v>
      </c>
      <c r="B325" s="114">
        <v>1</v>
      </c>
      <c r="C325" s="114" t="s">
        <v>456</v>
      </c>
      <c r="D325" s="234" t="s">
        <v>5</v>
      </c>
      <c r="E325" s="114"/>
      <c r="F325" s="114"/>
      <c r="G325" s="114"/>
      <c r="H325" s="114" t="s">
        <v>527</v>
      </c>
      <c r="I325" s="114"/>
      <c r="J325" s="116" t="s">
        <v>996</v>
      </c>
      <c r="K325" s="165">
        <v>90</v>
      </c>
      <c r="L325" s="54"/>
    </row>
    <row r="326" spans="1:12" ht="104.25" customHeight="1" x14ac:dyDescent="0.25">
      <c r="A326" s="317"/>
      <c r="B326" s="114">
        <v>2</v>
      </c>
      <c r="C326" s="114" t="s">
        <v>412</v>
      </c>
      <c r="D326" s="234" t="s">
        <v>5</v>
      </c>
      <c r="E326" s="114" t="s">
        <v>10</v>
      </c>
      <c r="F326" s="114"/>
      <c r="G326" s="114"/>
      <c r="H326" s="114" t="s">
        <v>601</v>
      </c>
      <c r="I326" s="114"/>
      <c r="J326" s="116" t="s">
        <v>997</v>
      </c>
      <c r="K326" s="165">
        <v>90</v>
      </c>
      <c r="L326" s="54"/>
    </row>
    <row r="327" spans="1:12" ht="244.5" customHeight="1" x14ac:dyDescent="0.25">
      <c r="A327" s="317" t="s">
        <v>457</v>
      </c>
      <c r="B327" s="114">
        <v>1</v>
      </c>
      <c r="C327" s="114" t="s">
        <v>413</v>
      </c>
      <c r="D327" s="234" t="s">
        <v>5</v>
      </c>
      <c r="E327" s="114" t="s">
        <v>10</v>
      </c>
      <c r="F327" s="194"/>
      <c r="G327" s="114" t="s">
        <v>528</v>
      </c>
      <c r="H327" s="114" t="s">
        <v>602</v>
      </c>
      <c r="I327" s="114"/>
      <c r="J327" s="116" t="s">
        <v>998</v>
      </c>
      <c r="K327" s="165">
        <v>100</v>
      </c>
      <c r="L327" s="54"/>
    </row>
    <row r="328" spans="1:12" ht="82.5" customHeight="1" x14ac:dyDescent="0.25">
      <c r="A328" s="317"/>
      <c r="B328" s="114">
        <v>2</v>
      </c>
      <c r="C328" s="114" t="s">
        <v>414</v>
      </c>
      <c r="D328" s="234" t="s">
        <v>5</v>
      </c>
      <c r="E328" s="114" t="s">
        <v>925</v>
      </c>
      <c r="F328" s="88">
        <v>0.5</v>
      </c>
      <c r="G328" s="114"/>
      <c r="H328" s="157" t="s">
        <v>606</v>
      </c>
      <c r="I328" s="114"/>
      <c r="J328" s="116" t="s">
        <v>1103</v>
      </c>
      <c r="K328" s="165">
        <v>100</v>
      </c>
      <c r="L328" s="54"/>
    </row>
    <row r="329" spans="1:12" ht="114.75" x14ac:dyDescent="0.25">
      <c r="A329" s="317" t="s">
        <v>415</v>
      </c>
      <c r="B329" s="114">
        <v>1</v>
      </c>
      <c r="C329" s="114" t="s">
        <v>416</v>
      </c>
      <c r="D329" s="234" t="s">
        <v>5</v>
      </c>
      <c r="E329" s="114"/>
      <c r="F329" s="114"/>
      <c r="G329" s="114" t="s">
        <v>529</v>
      </c>
      <c r="H329" s="114" t="s">
        <v>603</v>
      </c>
      <c r="I329" s="114"/>
      <c r="J329" s="116" t="s">
        <v>999</v>
      </c>
      <c r="K329" s="165">
        <v>100</v>
      </c>
      <c r="L329" s="54"/>
    </row>
    <row r="330" spans="1:12" ht="63.75" x14ac:dyDescent="0.25">
      <c r="A330" s="317"/>
      <c r="B330" s="114">
        <v>2</v>
      </c>
      <c r="C330" s="114" t="s">
        <v>485</v>
      </c>
      <c r="D330" s="234" t="s">
        <v>5</v>
      </c>
      <c r="E330" s="114"/>
      <c r="F330" s="114"/>
      <c r="G330" s="114"/>
      <c r="H330" s="114" t="s">
        <v>1104</v>
      </c>
      <c r="I330" s="114"/>
      <c r="J330" s="85" t="s">
        <v>1106</v>
      </c>
      <c r="K330" s="165">
        <v>100</v>
      </c>
      <c r="L330" s="54"/>
    </row>
    <row r="331" spans="1:12" ht="54" customHeight="1" x14ac:dyDescent="0.25">
      <c r="A331" s="317"/>
      <c r="B331" s="114">
        <v>3</v>
      </c>
      <c r="C331" s="114" t="s">
        <v>417</v>
      </c>
      <c r="D331" s="234">
        <v>2022</v>
      </c>
      <c r="E331" s="194" t="s">
        <v>443</v>
      </c>
      <c r="F331" s="88">
        <v>10</v>
      </c>
      <c r="G331" s="81" t="s">
        <v>552</v>
      </c>
      <c r="H331" s="194"/>
      <c r="I331" s="194"/>
      <c r="J331" s="89" t="s">
        <v>1100</v>
      </c>
      <c r="K331" s="165" t="s">
        <v>1021</v>
      </c>
      <c r="L331" s="54"/>
    </row>
    <row r="332" spans="1:12" ht="82.5" customHeight="1" x14ac:dyDescent="0.25">
      <c r="A332" s="331" t="s">
        <v>418</v>
      </c>
      <c r="B332" s="81">
        <v>1</v>
      </c>
      <c r="C332" s="81" t="s">
        <v>419</v>
      </c>
      <c r="D332" s="234">
        <v>2022</v>
      </c>
      <c r="E332" s="114" t="s">
        <v>443</v>
      </c>
      <c r="F332" s="113">
        <v>60</v>
      </c>
      <c r="G332" s="114" t="s">
        <v>530</v>
      </c>
      <c r="H332" s="114"/>
      <c r="I332" s="114"/>
      <c r="J332" s="116" t="s">
        <v>1105</v>
      </c>
      <c r="K332" s="165">
        <v>100</v>
      </c>
      <c r="L332" s="54"/>
    </row>
    <row r="333" spans="1:12" ht="106.5" customHeight="1" x14ac:dyDescent="0.25">
      <c r="A333" s="331"/>
      <c r="B333" s="81">
        <v>2</v>
      </c>
      <c r="C333" s="81" t="s">
        <v>659</v>
      </c>
      <c r="D333" s="234" t="s">
        <v>5</v>
      </c>
      <c r="E333" s="114" t="s">
        <v>443</v>
      </c>
      <c r="F333" s="114"/>
      <c r="G333" s="114">
        <v>107</v>
      </c>
      <c r="H333" s="114" t="s">
        <v>604</v>
      </c>
      <c r="I333" s="114"/>
      <c r="J333" s="174" t="s">
        <v>1000</v>
      </c>
      <c r="K333" s="165">
        <v>100</v>
      </c>
      <c r="L333" s="54"/>
    </row>
    <row r="334" spans="1:12" ht="24.75" customHeight="1" x14ac:dyDescent="0.25">
      <c r="A334" s="331"/>
      <c r="B334" s="81">
        <v>3</v>
      </c>
      <c r="C334" s="81" t="s">
        <v>660</v>
      </c>
      <c r="D334" s="234" t="s">
        <v>5</v>
      </c>
      <c r="E334" s="114" t="s">
        <v>443</v>
      </c>
      <c r="F334" s="113">
        <v>1</v>
      </c>
      <c r="G334" s="114" t="s">
        <v>537</v>
      </c>
      <c r="H334" s="114" t="s">
        <v>531</v>
      </c>
      <c r="I334" s="113"/>
      <c r="J334" s="174" t="s">
        <v>1286</v>
      </c>
      <c r="K334" s="165">
        <v>90</v>
      </c>
      <c r="L334" s="54"/>
    </row>
    <row r="335" spans="1:12" ht="89.25" x14ac:dyDescent="0.25">
      <c r="A335" s="331"/>
      <c r="B335" s="81">
        <v>4</v>
      </c>
      <c r="C335" s="81" t="s">
        <v>420</v>
      </c>
      <c r="D335" s="234">
        <v>2023</v>
      </c>
      <c r="E335" s="114" t="s">
        <v>443</v>
      </c>
      <c r="F335" s="113">
        <v>50</v>
      </c>
      <c r="G335" s="114" t="s">
        <v>532</v>
      </c>
      <c r="H335" s="114"/>
      <c r="I335" s="114"/>
      <c r="J335" s="89" t="s">
        <v>991</v>
      </c>
      <c r="K335" s="165" t="s">
        <v>1021</v>
      </c>
      <c r="L335" s="54"/>
    </row>
    <row r="336" spans="1:12" ht="153" x14ac:dyDescent="0.25">
      <c r="A336" s="331" t="s">
        <v>421</v>
      </c>
      <c r="B336" s="81">
        <v>1</v>
      </c>
      <c r="C336" s="81" t="s">
        <v>422</v>
      </c>
      <c r="D336" s="224" t="s">
        <v>5</v>
      </c>
      <c r="E336" s="87"/>
      <c r="F336" s="84"/>
      <c r="G336" s="225" t="s">
        <v>533</v>
      </c>
      <c r="H336" s="225" t="s">
        <v>534</v>
      </c>
      <c r="I336" s="84"/>
      <c r="J336" s="174" t="s">
        <v>1001</v>
      </c>
      <c r="K336" s="93">
        <v>100</v>
      </c>
      <c r="L336" s="54"/>
    </row>
    <row r="337" spans="1:12" ht="89.25" x14ac:dyDescent="0.25">
      <c r="A337" s="331"/>
      <c r="B337" s="81">
        <v>2</v>
      </c>
      <c r="C337" s="81" t="s">
        <v>423</v>
      </c>
      <c r="D337" s="224" t="s">
        <v>5</v>
      </c>
      <c r="E337" s="87"/>
      <c r="F337" s="84"/>
      <c r="G337" s="167" t="s">
        <v>535</v>
      </c>
      <c r="H337" s="84" t="s">
        <v>605</v>
      </c>
      <c r="I337" s="84"/>
      <c r="J337" s="196" t="s">
        <v>1002</v>
      </c>
      <c r="K337" s="93">
        <v>100</v>
      </c>
      <c r="L337" s="54"/>
    </row>
    <row r="338" spans="1:12" ht="17.25" customHeight="1" x14ac:dyDescent="0.25">
      <c r="A338" s="81"/>
      <c r="B338" s="81"/>
      <c r="C338" s="81"/>
      <c r="D338" s="224"/>
      <c r="E338" s="87"/>
      <c r="F338" s="84"/>
      <c r="G338" s="167"/>
      <c r="H338" s="84"/>
      <c r="I338" s="84"/>
      <c r="J338" s="230" t="s">
        <v>1030</v>
      </c>
      <c r="K338" s="80">
        <f>SUM(K323:K337)/13</f>
        <v>92.307692307692307</v>
      </c>
      <c r="L338" s="54"/>
    </row>
    <row r="339" spans="1:12" ht="27" customHeight="1" x14ac:dyDescent="0.25">
      <c r="A339" s="343" t="s">
        <v>424</v>
      </c>
      <c r="B339" s="343"/>
      <c r="C339" s="343"/>
      <c r="D339" s="343"/>
      <c r="E339" s="343"/>
      <c r="F339" s="343"/>
      <c r="G339" s="343"/>
      <c r="H339" s="343"/>
      <c r="I339" s="343"/>
      <c r="J339" s="343"/>
      <c r="K339" s="343"/>
      <c r="L339" s="54"/>
    </row>
    <row r="340" spans="1:12" ht="35.25" customHeight="1" x14ac:dyDescent="0.25">
      <c r="A340" s="359" t="s">
        <v>941</v>
      </c>
      <c r="B340" s="359"/>
      <c r="C340" s="359"/>
      <c r="D340" s="359"/>
      <c r="E340" s="359"/>
      <c r="F340" s="359"/>
      <c r="G340" s="359"/>
      <c r="H340" s="359"/>
      <c r="I340" s="359"/>
      <c r="J340" s="359"/>
      <c r="K340" s="359"/>
      <c r="L340" s="54"/>
    </row>
    <row r="341" spans="1:12" ht="132.75" customHeight="1" x14ac:dyDescent="0.25">
      <c r="A341" s="163" t="s">
        <v>942</v>
      </c>
      <c r="B341" s="163">
        <v>1</v>
      </c>
      <c r="C341" s="163" t="s">
        <v>490</v>
      </c>
      <c r="D341" s="241" t="s">
        <v>5</v>
      </c>
      <c r="E341" s="163" t="s">
        <v>110</v>
      </c>
      <c r="F341" s="84">
        <v>830</v>
      </c>
      <c r="G341" s="84"/>
      <c r="H341" s="84" t="s">
        <v>672</v>
      </c>
      <c r="I341" s="84"/>
      <c r="J341" s="245" t="s">
        <v>1298</v>
      </c>
      <c r="K341" s="165">
        <v>70</v>
      </c>
      <c r="L341" s="54"/>
    </row>
    <row r="342" spans="1:12" ht="161.25" customHeight="1" x14ac:dyDescent="0.25">
      <c r="A342" s="163" t="s">
        <v>458</v>
      </c>
      <c r="B342" s="163">
        <v>1</v>
      </c>
      <c r="C342" s="163" t="s">
        <v>489</v>
      </c>
      <c r="D342" s="234" t="s">
        <v>114</v>
      </c>
      <c r="E342" s="114" t="s">
        <v>883</v>
      </c>
      <c r="F342" s="114"/>
      <c r="G342" s="114"/>
      <c r="H342" s="114" t="s">
        <v>843</v>
      </c>
      <c r="I342" s="114"/>
      <c r="J342" s="116" t="s">
        <v>1003</v>
      </c>
      <c r="K342" s="165">
        <v>100</v>
      </c>
      <c r="L342" s="54"/>
    </row>
    <row r="343" spans="1:12" ht="209.25" customHeight="1" x14ac:dyDescent="0.25">
      <c r="A343" s="163" t="s">
        <v>459</v>
      </c>
      <c r="B343" s="163">
        <v>1</v>
      </c>
      <c r="C343" s="163" t="s">
        <v>943</v>
      </c>
      <c r="D343" s="241" t="s">
        <v>5</v>
      </c>
      <c r="E343" s="163"/>
      <c r="F343" s="163"/>
      <c r="G343" s="163"/>
      <c r="H343" s="226" t="s">
        <v>944</v>
      </c>
      <c r="I343" s="163"/>
      <c r="J343" s="240" t="s">
        <v>1323</v>
      </c>
      <c r="K343" s="121">
        <v>90</v>
      </c>
      <c r="L343" s="54"/>
    </row>
    <row r="344" spans="1:12" ht="87.75" customHeight="1" x14ac:dyDescent="0.25">
      <c r="A344" s="358" t="s">
        <v>498</v>
      </c>
      <c r="B344" s="163">
        <v>1</v>
      </c>
      <c r="C344" s="163" t="s">
        <v>425</v>
      </c>
      <c r="D344" s="241" t="s">
        <v>139</v>
      </c>
      <c r="E344" s="163" t="s">
        <v>10</v>
      </c>
      <c r="F344" s="96">
        <v>5000</v>
      </c>
      <c r="G344" s="163">
        <v>0</v>
      </c>
      <c r="H344" s="163"/>
      <c r="I344" s="163"/>
      <c r="J344" s="234" t="s">
        <v>1004</v>
      </c>
      <c r="K344" s="121" t="s">
        <v>1021</v>
      </c>
      <c r="L344" s="54"/>
    </row>
    <row r="345" spans="1:12" ht="96.75" customHeight="1" x14ac:dyDescent="0.25">
      <c r="A345" s="358"/>
      <c r="B345" s="163">
        <v>2</v>
      </c>
      <c r="C345" s="163" t="s">
        <v>426</v>
      </c>
      <c r="D345" s="241" t="s">
        <v>5</v>
      </c>
      <c r="E345" s="163" t="s">
        <v>674</v>
      </c>
      <c r="F345" s="96">
        <v>2000</v>
      </c>
      <c r="G345" s="163">
        <v>0</v>
      </c>
      <c r="H345" s="163" t="s">
        <v>706</v>
      </c>
      <c r="I345" s="163"/>
      <c r="J345" s="116" t="s">
        <v>1115</v>
      </c>
      <c r="K345" s="165">
        <v>100</v>
      </c>
      <c r="L345" s="54"/>
    </row>
    <row r="346" spans="1:12" x14ac:dyDescent="0.25">
      <c r="A346" s="163"/>
      <c r="B346" s="163"/>
      <c r="C346" s="163"/>
      <c r="D346" s="241"/>
      <c r="E346" s="163"/>
      <c r="F346" s="96"/>
      <c r="G346" s="163"/>
      <c r="H346" s="163"/>
      <c r="I346" s="163"/>
      <c r="J346" s="230" t="s">
        <v>1030</v>
      </c>
      <c r="K346" s="312">
        <f>SUM(K341:K345)/4</f>
        <v>90</v>
      </c>
      <c r="L346" s="54"/>
    </row>
    <row r="347" spans="1:12" ht="33.75" customHeight="1" x14ac:dyDescent="0.25">
      <c r="A347" s="359" t="s">
        <v>975</v>
      </c>
      <c r="B347" s="359"/>
      <c r="C347" s="359"/>
      <c r="D347" s="359"/>
      <c r="E347" s="359"/>
      <c r="F347" s="359"/>
      <c r="G347" s="359"/>
      <c r="H347" s="359"/>
      <c r="I347" s="359"/>
      <c r="J347" s="359"/>
      <c r="K347" s="359"/>
      <c r="L347" s="54"/>
    </row>
    <row r="348" spans="1:12" ht="68.25" customHeight="1" x14ac:dyDescent="0.25">
      <c r="A348" s="358" t="s">
        <v>427</v>
      </c>
      <c r="B348" s="163">
        <v>1</v>
      </c>
      <c r="C348" s="226" t="s">
        <v>428</v>
      </c>
      <c r="D348" s="241" t="s">
        <v>114</v>
      </c>
      <c r="E348" s="163" t="s">
        <v>110</v>
      </c>
      <c r="F348" s="84">
        <v>250</v>
      </c>
      <c r="G348" s="163"/>
      <c r="H348" s="163" t="s">
        <v>970</v>
      </c>
      <c r="I348" s="163"/>
      <c r="J348" s="116" t="s">
        <v>1338</v>
      </c>
      <c r="K348" s="165">
        <v>70</v>
      </c>
      <c r="L348" s="54"/>
    </row>
    <row r="349" spans="1:12" ht="51" x14ac:dyDescent="0.25">
      <c r="A349" s="358"/>
      <c r="B349" s="163">
        <v>2</v>
      </c>
      <c r="C349" s="226" t="s">
        <v>661</v>
      </c>
      <c r="D349" s="241" t="s">
        <v>139</v>
      </c>
      <c r="E349" s="163" t="s">
        <v>443</v>
      </c>
      <c r="F349" s="163"/>
      <c r="G349" s="163"/>
      <c r="H349" s="84"/>
      <c r="I349" s="163"/>
      <c r="J349" s="81" t="s">
        <v>1004</v>
      </c>
      <c r="K349" s="121" t="s">
        <v>1021</v>
      </c>
      <c r="L349" s="54"/>
    </row>
    <row r="350" spans="1:12" ht="48.75" customHeight="1" x14ac:dyDescent="0.25">
      <c r="A350" s="358"/>
      <c r="B350" s="163">
        <v>3</v>
      </c>
      <c r="C350" s="226" t="s">
        <v>429</v>
      </c>
      <c r="D350" s="241" t="s">
        <v>139</v>
      </c>
      <c r="E350" s="163" t="s">
        <v>110</v>
      </c>
      <c r="F350" s="163"/>
      <c r="G350" s="163"/>
      <c r="H350" s="163"/>
      <c r="I350" s="163"/>
      <c r="J350" s="81" t="s">
        <v>1004</v>
      </c>
      <c r="K350" s="121" t="s">
        <v>1021</v>
      </c>
      <c r="L350" s="54"/>
    </row>
    <row r="351" spans="1:12" ht="86.25" customHeight="1" x14ac:dyDescent="0.25">
      <c r="A351" s="358"/>
      <c r="B351" s="163">
        <v>4</v>
      </c>
      <c r="C351" s="163" t="s">
        <v>430</v>
      </c>
      <c r="D351" s="241" t="s">
        <v>5</v>
      </c>
      <c r="E351" s="163" t="s">
        <v>443</v>
      </c>
      <c r="F351" s="163"/>
      <c r="G351" s="163"/>
      <c r="H351" s="163" t="s">
        <v>686</v>
      </c>
      <c r="I351" s="163"/>
      <c r="J351" s="242" t="s">
        <v>1256</v>
      </c>
      <c r="K351" s="243">
        <v>50</v>
      </c>
      <c r="L351" s="54"/>
    </row>
    <row r="352" spans="1:12" ht="99.75" customHeight="1" x14ac:dyDescent="0.25">
      <c r="A352" s="358"/>
      <c r="B352" s="163">
        <v>5</v>
      </c>
      <c r="C352" s="163" t="s">
        <v>431</v>
      </c>
      <c r="D352" s="241" t="s">
        <v>5</v>
      </c>
      <c r="E352" s="163" t="s">
        <v>443</v>
      </c>
      <c r="F352" s="163"/>
      <c r="G352" s="163"/>
      <c r="H352" s="163" t="s">
        <v>686</v>
      </c>
      <c r="I352" s="163"/>
      <c r="J352" s="85" t="s">
        <v>1239</v>
      </c>
      <c r="K352" s="121">
        <v>100</v>
      </c>
      <c r="L352" s="54"/>
    </row>
    <row r="353" spans="1:12" ht="130.5" customHeight="1" x14ac:dyDescent="0.25">
      <c r="A353" s="358" t="s">
        <v>432</v>
      </c>
      <c r="B353" s="163">
        <v>1</v>
      </c>
      <c r="C353" s="163" t="s">
        <v>433</v>
      </c>
      <c r="D353" s="241" t="s">
        <v>5</v>
      </c>
      <c r="E353" s="163" t="s">
        <v>669</v>
      </c>
      <c r="F353" s="163">
        <v>5000</v>
      </c>
      <c r="G353" s="163"/>
      <c r="H353" s="163" t="s">
        <v>971</v>
      </c>
      <c r="I353" s="84"/>
      <c r="J353" s="109" t="s">
        <v>1197</v>
      </c>
      <c r="K353" s="121">
        <v>100</v>
      </c>
      <c r="L353" s="54"/>
    </row>
    <row r="354" spans="1:12" ht="111" customHeight="1" x14ac:dyDescent="0.25">
      <c r="A354" s="358"/>
      <c r="B354" s="163">
        <v>2</v>
      </c>
      <c r="C354" s="163" t="s">
        <v>662</v>
      </c>
      <c r="D354" s="241" t="s">
        <v>5</v>
      </c>
      <c r="E354" s="163" t="s">
        <v>669</v>
      </c>
      <c r="F354" s="96">
        <v>1007.8</v>
      </c>
      <c r="G354" s="163"/>
      <c r="H354" s="163" t="s">
        <v>675</v>
      </c>
      <c r="I354" s="163"/>
      <c r="J354" s="103" t="s">
        <v>1199</v>
      </c>
      <c r="K354" s="121">
        <v>100</v>
      </c>
      <c r="L354" s="54"/>
    </row>
    <row r="355" spans="1:12" ht="77.25" customHeight="1" x14ac:dyDescent="0.25">
      <c r="A355" s="358"/>
      <c r="B355" s="163">
        <v>3</v>
      </c>
      <c r="C355" s="163" t="s">
        <v>663</v>
      </c>
      <c r="D355" s="241" t="s">
        <v>5</v>
      </c>
      <c r="E355" s="163" t="s">
        <v>669</v>
      </c>
      <c r="F355" s="96">
        <v>295</v>
      </c>
      <c r="G355" s="163"/>
      <c r="H355" s="163" t="s">
        <v>667</v>
      </c>
      <c r="I355" s="84"/>
      <c r="J355" s="109" t="s">
        <v>1200</v>
      </c>
      <c r="K355" s="121">
        <v>100</v>
      </c>
      <c r="L355" s="54"/>
    </row>
    <row r="356" spans="1:12" ht="255.75" customHeight="1" x14ac:dyDescent="0.25">
      <c r="A356" s="358"/>
      <c r="B356" s="163">
        <v>4</v>
      </c>
      <c r="C356" s="163" t="s">
        <v>451</v>
      </c>
      <c r="D356" s="241" t="s">
        <v>5</v>
      </c>
      <c r="E356" s="163" t="s">
        <v>669</v>
      </c>
      <c r="F356" s="96">
        <v>550</v>
      </c>
      <c r="G356" s="163"/>
      <c r="H356" s="163" t="s">
        <v>668</v>
      </c>
      <c r="I356" s="84"/>
      <c r="J356" s="109" t="s">
        <v>1254</v>
      </c>
      <c r="K356" s="121">
        <v>100</v>
      </c>
      <c r="L356" s="58" t="s">
        <v>1201</v>
      </c>
    </row>
    <row r="357" spans="1:12" ht="183" customHeight="1" x14ac:dyDescent="0.25">
      <c r="A357" s="358" t="s">
        <v>434</v>
      </c>
      <c r="B357" s="163">
        <v>1</v>
      </c>
      <c r="C357" s="163" t="s">
        <v>664</v>
      </c>
      <c r="D357" s="241" t="s">
        <v>5</v>
      </c>
      <c r="E357" s="163" t="s">
        <v>669</v>
      </c>
      <c r="F357" s="96">
        <v>11234.5</v>
      </c>
      <c r="G357" s="163"/>
      <c r="H357" s="163" t="s">
        <v>670</v>
      </c>
      <c r="I357" s="84"/>
      <c r="J357" s="103" t="s">
        <v>1238</v>
      </c>
      <c r="K357" s="91">
        <v>100</v>
      </c>
      <c r="L357" s="58" t="s">
        <v>1202</v>
      </c>
    </row>
    <row r="358" spans="1:12" ht="189" customHeight="1" x14ac:dyDescent="0.25">
      <c r="A358" s="358"/>
      <c r="B358" s="163">
        <v>2</v>
      </c>
      <c r="C358" s="163" t="s">
        <v>435</v>
      </c>
      <c r="D358" s="241" t="s">
        <v>5</v>
      </c>
      <c r="E358" s="163" t="s">
        <v>669</v>
      </c>
      <c r="F358" s="84">
        <v>547.20000000000005</v>
      </c>
      <c r="G358" s="163"/>
      <c r="H358" s="163" t="s">
        <v>670</v>
      </c>
      <c r="I358" s="84"/>
      <c r="J358" s="109" t="s">
        <v>1203</v>
      </c>
      <c r="K358" s="121">
        <v>100</v>
      </c>
      <c r="L358" s="54"/>
    </row>
    <row r="359" spans="1:12" ht="0.75" customHeight="1" x14ac:dyDescent="0.25">
      <c r="A359" s="358"/>
      <c r="B359" s="163">
        <v>3</v>
      </c>
      <c r="C359" s="163" t="s">
        <v>450</v>
      </c>
      <c r="D359" s="241" t="s">
        <v>5</v>
      </c>
      <c r="E359" s="163" t="s">
        <v>669</v>
      </c>
      <c r="F359" s="84">
        <v>20</v>
      </c>
      <c r="G359" s="163"/>
      <c r="H359" s="163" t="s">
        <v>676</v>
      </c>
      <c r="I359" s="84"/>
      <c r="J359" s="257" t="s">
        <v>1328</v>
      </c>
      <c r="K359" s="121">
        <v>100</v>
      </c>
      <c r="L359" s="54"/>
    </row>
    <row r="360" spans="1:12" ht="90" customHeight="1" x14ac:dyDescent="0.25">
      <c r="A360" s="358"/>
      <c r="B360" s="163">
        <v>4</v>
      </c>
      <c r="C360" s="227" t="s">
        <v>499</v>
      </c>
      <c r="D360" s="241" t="s">
        <v>139</v>
      </c>
      <c r="E360" s="163" t="s">
        <v>669</v>
      </c>
      <c r="F360" s="163"/>
      <c r="G360" s="163"/>
      <c r="H360" s="163"/>
      <c r="I360" s="163"/>
      <c r="J360" s="114" t="s">
        <v>1204</v>
      </c>
      <c r="K360" s="121" t="s">
        <v>1021</v>
      </c>
      <c r="L360" s="54"/>
    </row>
    <row r="361" spans="1:12" ht="173.25" customHeight="1" x14ac:dyDescent="0.2">
      <c r="A361" s="358" t="s">
        <v>436</v>
      </c>
      <c r="B361" s="163">
        <v>1</v>
      </c>
      <c r="C361" s="163" t="s">
        <v>665</v>
      </c>
      <c r="D361" s="241" t="s">
        <v>5</v>
      </c>
      <c r="E361" s="163" t="s">
        <v>674</v>
      </c>
      <c r="F361" s="101">
        <v>180</v>
      </c>
      <c r="G361" s="228"/>
      <c r="H361" s="123" t="s">
        <v>973</v>
      </c>
      <c r="I361" s="101"/>
      <c r="J361" s="242" t="s">
        <v>1255</v>
      </c>
      <c r="K361" s="121">
        <v>70</v>
      </c>
      <c r="L361" s="58" t="s">
        <v>1205</v>
      </c>
    </row>
    <row r="362" spans="1:12" ht="105" customHeight="1" x14ac:dyDescent="0.25">
      <c r="A362" s="358"/>
      <c r="B362" s="163">
        <v>2</v>
      </c>
      <c r="C362" s="163" t="s">
        <v>666</v>
      </c>
      <c r="D362" s="241" t="s">
        <v>5</v>
      </c>
      <c r="E362" s="163" t="s">
        <v>674</v>
      </c>
      <c r="F362" s="84">
        <v>1250</v>
      </c>
      <c r="G362" s="163"/>
      <c r="H362" s="163" t="s">
        <v>671</v>
      </c>
      <c r="I362" s="84"/>
      <c r="J362" s="111" t="s">
        <v>1240</v>
      </c>
      <c r="K362" s="121">
        <v>100</v>
      </c>
      <c r="L362" s="71"/>
    </row>
    <row r="363" spans="1:12" ht="84" customHeight="1" x14ac:dyDescent="0.25">
      <c r="A363" s="358"/>
      <c r="B363" s="163">
        <v>3</v>
      </c>
      <c r="C363" s="163" t="s">
        <v>437</v>
      </c>
      <c r="D363" s="241" t="s">
        <v>5</v>
      </c>
      <c r="E363" s="163" t="s">
        <v>674</v>
      </c>
      <c r="F363" s="84">
        <v>60</v>
      </c>
      <c r="G363" s="163"/>
      <c r="H363" s="163"/>
      <c r="I363" s="84"/>
      <c r="J363" s="111" t="s">
        <v>1206</v>
      </c>
      <c r="K363" s="229">
        <v>90</v>
      </c>
      <c r="L363" s="54"/>
    </row>
    <row r="364" spans="1:12" ht="63" customHeight="1" x14ac:dyDescent="0.25">
      <c r="A364" s="358"/>
      <c r="B364" s="163">
        <v>4</v>
      </c>
      <c r="C364" s="163" t="s">
        <v>438</v>
      </c>
      <c r="D364" s="241" t="s">
        <v>114</v>
      </c>
      <c r="E364" s="163" t="s">
        <v>443</v>
      </c>
      <c r="F364" s="84">
        <v>10</v>
      </c>
      <c r="G364" s="163"/>
      <c r="H364" s="163"/>
      <c r="I364" s="84"/>
      <c r="J364" s="167" t="s">
        <v>1342</v>
      </c>
      <c r="K364" s="229">
        <v>0</v>
      </c>
      <c r="L364" s="54"/>
    </row>
    <row r="365" spans="1:12" ht="18.75" customHeight="1" x14ac:dyDescent="0.25">
      <c r="A365" s="163"/>
      <c r="B365" s="163"/>
      <c r="C365" s="163"/>
      <c r="D365" s="241"/>
      <c r="E365" s="163"/>
      <c r="F365" s="84"/>
      <c r="G365" s="163"/>
      <c r="H365" s="163"/>
      <c r="I365" s="84"/>
      <c r="J365" s="230" t="s">
        <v>1030</v>
      </c>
      <c r="K365" s="80">
        <f>SUM(K348:K364)/14</f>
        <v>84.285714285714292</v>
      </c>
      <c r="L365" s="54"/>
    </row>
    <row r="366" spans="1:12" ht="26.25" customHeight="1" x14ac:dyDescent="0.25">
      <c r="A366" s="163"/>
      <c r="B366" s="163"/>
      <c r="C366" s="163"/>
      <c r="D366" s="241"/>
      <c r="E366" s="163"/>
      <c r="F366" s="84"/>
      <c r="G366" s="163"/>
      <c r="H366" s="163"/>
      <c r="I366" s="84"/>
      <c r="J366" s="230" t="s">
        <v>1031</v>
      </c>
      <c r="K366" s="80">
        <f>(K13+K44+K72+K94+K104+K119+K132+K150+K156+K191+K200+K212+K228+K253+K259+K274+K293+K320+K338+K346+K365)/21</f>
        <v>90.771629392497744</v>
      </c>
      <c r="L366" s="54"/>
    </row>
    <row r="367" spans="1:12" ht="30" customHeight="1" x14ac:dyDescent="0.25">
      <c r="A367" s="322" t="s">
        <v>988</v>
      </c>
      <c r="B367" s="322"/>
      <c r="C367" s="322"/>
      <c r="D367" s="322"/>
      <c r="E367" s="322"/>
      <c r="F367" s="322"/>
      <c r="G367" s="322"/>
      <c r="H367" s="322"/>
      <c r="I367" s="322"/>
      <c r="J367" s="322"/>
      <c r="K367" s="322"/>
      <c r="L367" s="54"/>
    </row>
    <row r="368" spans="1:12" x14ac:dyDescent="0.25">
      <c r="A368" s="323"/>
      <c r="B368" s="323"/>
      <c r="C368" s="323"/>
      <c r="D368" s="323"/>
      <c r="E368" s="323"/>
      <c r="F368" s="323"/>
      <c r="G368" s="323"/>
      <c r="H368" s="323"/>
      <c r="I368" s="323"/>
      <c r="J368" s="323"/>
      <c r="K368" s="323"/>
      <c r="L368" s="54"/>
    </row>
    <row r="369" spans="1:12" x14ac:dyDescent="0.25">
      <c r="A369" s="323"/>
      <c r="B369" s="323"/>
      <c r="C369" s="323"/>
      <c r="D369" s="323"/>
      <c r="E369" s="323"/>
      <c r="F369" s="323"/>
      <c r="G369" s="323"/>
      <c r="H369" s="323"/>
      <c r="I369" s="323"/>
      <c r="J369" s="323"/>
      <c r="K369" s="323"/>
      <c r="L369" s="54"/>
    </row>
    <row r="370" spans="1:12" x14ac:dyDescent="0.25">
      <c r="A370" s="323"/>
      <c r="B370" s="323"/>
      <c r="C370" s="323"/>
      <c r="D370" s="323"/>
      <c r="E370" s="323"/>
      <c r="F370" s="323"/>
      <c r="G370" s="323"/>
      <c r="H370" s="323"/>
      <c r="I370" s="323"/>
      <c r="J370" s="323"/>
      <c r="K370" s="323"/>
      <c r="L370" s="54"/>
    </row>
    <row r="371" spans="1:12" x14ac:dyDescent="0.25">
      <c r="A371" s="323"/>
      <c r="B371" s="323"/>
      <c r="C371" s="323"/>
      <c r="D371" s="323"/>
      <c r="E371" s="323"/>
      <c r="F371" s="323"/>
      <c r="G371" s="323"/>
      <c r="H371" s="323"/>
      <c r="I371" s="323"/>
      <c r="J371" s="323"/>
      <c r="K371" s="323"/>
      <c r="L371" s="54"/>
    </row>
  </sheetData>
  <mergeCells count="144">
    <mergeCell ref="A361:A364"/>
    <mergeCell ref="A309:A310"/>
    <mergeCell ref="A312:A314"/>
    <mergeCell ref="A316:A317"/>
    <mergeCell ref="A332:A335"/>
    <mergeCell ref="A336:A337"/>
    <mergeCell ref="A344:A345"/>
    <mergeCell ref="A347:K347"/>
    <mergeCell ref="A348:A352"/>
    <mergeCell ref="A357:A360"/>
    <mergeCell ref="A339:K339"/>
    <mergeCell ref="A340:K340"/>
    <mergeCell ref="A318:A319"/>
    <mergeCell ref="A321:K321"/>
    <mergeCell ref="A322:K322"/>
    <mergeCell ref="A325:A326"/>
    <mergeCell ref="A327:A328"/>
    <mergeCell ref="A353:A356"/>
    <mergeCell ref="A329:A331"/>
    <mergeCell ref="A323:A324"/>
    <mergeCell ref="A284:A285"/>
    <mergeCell ref="A298:A302"/>
    <mergeCell ref="A209:A211"/>
    <mergeCell ref="A201:K201"/>
    <mergeCell ref="A246:A251"/>
    <mergeCell ref="A213:K213"/>
    <mergeCell ref="A218:A226"/>
    <mergeCell ref="A229:K229"/>
    <mergeCell ref="A236:A237"/>
    <mergeCell ref="A267:A272"/>
    <mergeCell ref="A202:A205"/>
    <mergeCell ref="A263:K263"/>
    <mergeCell ref="A265:A266"/>
    <mergeCell ref="A242:A245"/>
    <mergeCell ref="A214:A217"/>
    <mergeCell ref="A231:A232"/>
    <mergeCell ref="A233:A234"/>
    <mergeCell ref="A238:A241"/>
    <mergeCell ref="A254:K254"/>
    <mergeCell ref="A206:A208"/>
    <mergeCell ref="A255:A258"/>
    <mergeCell ref="A260:K260"/>
    <mergeCell ref="I12:J12"/>
    <mergeCell ref="A303:A307"/>
    <mergeCell ref="A294:K294"/>
    <mergeCell ref="A296:A297"/>
    <mergeCell ref="A275:K275"/>
    <mergeCell ref="A276:A278"/>
    <mergeCell ref="A280:A283"/>
    <mergeCell ref="A288:A289"/>
    <mergeCell ref="A290:A292"/>
    <mergeCell ref="I34:J34"/>
    <mergeCell ref="I25:J25"/>
    <mergeCell ref="I26:J26"/>
    <mergeCell ref="I27:J27"/>
    <mergeCell ref="I28:J28"/>
    <mergeCell ref="I29:J29"/>
    <mergeCell ref="I30:J30"/>
    <mergeCell ref="I31:J31"/>
    <mergeCell ref="I32:J32"/>
    <mergeCell ref="I33:J33"/>
    <mergeCell ref="I24:J24"/>
    <mergeCell ref="A196:A199"/>
    <mergeCell ref="A45:K45"/>
    <mergeCell ref="A15:K15"/>
    <mergeCell ref="I13:J13"/>
    <mergeCell ref="A1:K1"/>
    <mergeCell ref="H4:I4"/>
    <mergeCell ref="A3:A4"/>
    <mergeCell ref="B3:B4"/>
    <mergeCell ref="A41:A43"/>
    <mergeCell ref="C3:C4"/>
    <mergeCell ref="D3:D4"/>
    <mergeCell ref="E3:E4"/>
    <mergeCell ref="F3:F4"/>
    <mergeCell ref="G3:G4"/>
    <mergeCell ref="H3:K3"/>
    <mergeCell ref="H5:I5"/>
    <mergeCell ref="A7:K7"/>
    <mergeCell ref="A19:A28"/>
    <mergeCell ref="A16:A18"/>
    <mergeCell ref="A29:A32"/>
    <mergeCell ref="A33:A40"/>
    <mergeCell ref="H8:I8"/>
    <mergeCell ref="H9:I9"/>
    <mergeCell ref="H10:I10"/>
    <mergeCell ref="A6:K6"/>
    <mergeCell ref="A10:A12"/>
    <mergeCell ref="I11:J11"/>
    <mergeCell ref="A14:K14"/>
    <mergeCell ref="A8:A9"/>
    <mergeCell ref="A152:A154"/>
    <mergeCell ref="A129:A131"/>
    <mergeCell ref="A46:A50"/>
    <mergeCell ref="A51:A53"/>
    <mergeCell ref="A55:A57"/>
    <mergeCell ref="A58:A60"/>
    <mergeCell ref="A66:A71"/>
    <mergeCell ref="A116:A118"/>
    <mergeCell ref="A83:A84"/>
    <mergeCell ref="A85:A88"/>
    <mergeCell ref="A143:A144"/>
    <mergeCell ref="A146:A148"/>
    <mergeCell ref="I16:J16"/>
    <mergeCell ref="I17:J17"/>
    <mergeCell ref="I18:J18"/>
    <mergeCell ref="I19:J19"/>
    <mergeCell ref="I20:J20"/>
    <mergeCell ref="I21:J21"/>
    <mergeCell ref="I22:J22"/>
    <mergeCell ref="I23:J23"/>
    <mergeCell ref="A141:A142"/>
    <mergeCell ref="A134:K134"/>
    <mergeCell ref="A81:A82"/>
    <mergeCell ref="A62:A65"/>
    <mergeCell ref="A74:A76"/>
    <mergeCell ref="A95:K95"/>
    <mergeCell ref="A73:K73"/>
    <mergeCell ref="A78:A80"/>
    <mergeCell ref="A90:A93"/>
    <mergeCell ref="A176:A179"/>
    <mergeCell ref="A171:A175"/>
    <mergeCell ref="A96:A98"/>
    <mergeCell ref="A135:A137"/>
    <mergeCell ref="A193:A195"/>
    <mergeCell ref="A180:A181"/>
    <mergeCell ref="A192:K192"/>
    <mergeCell ref="A367:K371"/>
    <mergeCell ref="A182:A185"/>
    <mergeCell ref="A186:A187"/>
    <mergeCell ref="A188:A190"/>
    <mergeCell ref="A105:K105"/>
    <mergeCell ref="A133:K133"/>
    <mergeCell ref="A120:K120"/>
    <mergeCell ref="A107:A109"/>
    <mergeCell ref="A100:A103"/>
    <mergeCell ref="A158:A163"/>
    <mergeCell ref="A166:A170"/>
    <mergeCell ref="A112:A115"/>
    <mergeCell ref="A121:A126"/>
    <mergeCell ref="A157:K157"/>
    <mergeCell ref="A127:A128"/>
    <mergeCell ref="A151:K151"/>
    <mergeCell ref="A139:A140"/>
  </mergeCells>
  <hyperlinks>
    <hyperlink ref="J265" r:id="rId1" display="http://www.unelgee.gov.mn/"/>
  </hyperlinks>
  <printOptions horizontalCentered="1"/>
  <pageMargins left="0.45" right="0.2" top="0.75" bottom="0.25" header="0.3" footer="0.3"/>
  <pageSetup paperSize="9" scale="75" orientation="landscape"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J37"/>
  <sheetViews>
    <sheetView topLeftCell="A34" workbookViewId="0">
      <selection activeCell="E37" sqref="E37:G37"/>
    </sheetView>
  </sheetViews>
  <sheetFormatPr defaultRowHeight="15" x14ac:dyDescent="0.25"/>
  <cols>
    <col min="1" max="1" width="6.85546875" customWidth="1"/>
    <col min="2" max="2" width="16.140625" customWidth="1"/>
    <col min="4" max="4" width="30" customWidth="1"/>
    <col min="5" max="5" width="17.140625" customWidth="1"/>
    <col min="6" max="6" width="23.85546875" customWidth="1"/>
    <col min="7" max="7" width="19.85546875" customWidth="1"/>
    <col min="8" max="8" width="13.7109375" customWidth="1"/>
    <col min="9" max="9" width="14.28515625" customWidth="1"/>
    <col min="10" max="10" width="18.28515625" customWidth="1"/>
  </cols>
  <sheetData>
    <row r="6" spans="1:10" ht="75" x14ac:dyDescent="0.25">
      <c r="A6" s="21" t="s">
        <v>0</v>
      </c>
      <c r="B6" s="21" t="s">
        <v>71</v>
      </c>
      <c r="C6" s="363" t="s">
        <v>72</v>
      </c>
      <c r="D6" s="364"/>
      <c r="E6" s="21" t="s">
        <v>73</v>
      </c>
      <c r="F6" s="21" t="s">
        <v>74</v>
      </c>
      <c r="G6" s="21" t="s">
        <v>75</v>
      </c>
      <c r="H6" s="21" t="s">
        <v>76</v>
      </c>
      <c r="I6" s="24"/>
      <c r="J6" s="21" t="s">
        <v>77</v>
      </c>
    </row>
    <row r="7" spans="1:10" x14ac:dyDescent="0.25">
      <c r="A7" s="6">
        <v>1</v>
      </c>
      <c r="B7" s="6">
        <v>2</v>
      </c>
      <c r="C7" s="365">
        <v>3</v>
      </c>
      <c r="D7" s="366"/>
      <c r="E7" s="6">
        <v>4</v>
      </c>
      <c r="F7" s="6">
        <v>5</v>
      </c>
      <c r="G7" s="6">
        <v>6</v>
      </c>
      <c r="H7" s="25">
        <v>7</v>
      </c>
      <c r="I7" s="6"/>
      <c r="J7" s="6">
        <v>8</v>
      </c>
    </row>
    <row r="8" spans="1:10" x14ac:dyDescent="0.25">
      <c r="A8" s="360" t="s">
        <v>25</v>
      </c>
      <c r="B8" s="360"/>
      <c r="C8" s="360"/>
      <c r="D8" s="360"/>
      <c r="E8" s="360"/>
      <c r="F8" s="360"/>
      <c r="G8" s="360"/>
      <c r="H8" s="360"/>
      <c r="I8" s="360"/>
      <c r="J8" s="360"/>
    </row>
    <row r="9" spans="1:10" ht="30" x14ac:dyDescent="0.25">
      <c r="A9" s="21"/>
      <c r="B9" s="21"/>
      <c r="C9" s="2"/>
      <c r="D9" s="6" t="s">
        <v>13</v>
      </c>
      <c r="E9" s="6"/>
      <c r="F9" s="4" t="s">
        <v>29</v>
      </c>
      <c r="G9" s="3" t="s">
        <v>10</v>
      </c>
      <c r="H9" s="6">
        <v>17.3</v>
      </c>
      <c r="I9" s="3" t="s">
        <v>30</v>
      </c>
      <c r="J9" s="6" t="s">
        <v>31</v>
      </c>
    </row>
    <row r="10" spans="1:10" ht="45" x14ac:dyDescent="0.25">
      <c r="A10" s="21"/>
      <c r="B10" s="21"/>
      <c r="C10" s="2"/>
      <c r="D10" s="6" t="s">
        <v>79</v>
      </c>
      <c r="E10" s="6"/>
      <c r="F10" s="4" t="s">
        <v>29</v>
      </c>
      <c r="G10" s="3" t="s">
        <v>10</v>
      </c>
      <c r="H10" s="6" t="s">
        <v>80</v>
      </c>
      <c r="I10" s="3" t="s">
        <v>30</v>
      </c>
      <c r="J10" s="6" t="s">
        <v>31</v>
      </c>
    </row>
    <row r="11" spans="1:10" ht="45" x14ac:dyDescent="0.25">
      <c r="A11" s="21"/>
      <c r="B11" s="21"/>
      <c r="C11" s="2"/>
      <c r="D11" s="6" t="s">
        <v>78</v>
      </c>
      <c r="E11" s="6"/>
      <c r="F11" s="4" t="s">
        <v>29</v>
      </c>
      <c r="G11" s="3" t="s">
        <v>10</v>
      </c>
      <c r="H11" s="6" t="s">
        <v>80</v>
      </c>
      <c r="I11" s="3" t="s">
        <v>30</v>
      </c>
      <c r="J11" s="6" t="s">
        <v>31</v>
      </c>
    </row>
    <row r="12" spans="1:10" ht="85.5" customHeight="1" x14ac:dyDescent="0.25">
      <c r="A12" s="369">
        <v>1</v>
      </c>
      <c r="B12" s="14" t="s">
        <v>26</v>
      </c>
      <c r="C12" s="2">
        <v>1</v>
      </c>
      <c r="D12" s="3" t="s">
        <v>27</v>
      </c>
      <c r="E12" s="4" t="s">
        <v>28</v>
      </c>
      <c r="F12" s="4" t="s">
        <v>29</v>
      </c>
      <c r="G12" s="3" t="s">
        <v>10</v>
      </c>
      <c r="H12" s="5">
        <v>1600</v>
      </c>
      <c r="I12" s="3" t="s">
        <v>30</v>
      </c>
      <c r="J12" s="6" t="s">
        <v>31</v>
      </c>
    </row>
    <row r="13" spans="1:10" ht="64.5" customHeight="1" x14ac:dyDescent="0.25">
      <c r="A13" s="370"/>
      <c r="B13" s="14"/>
      <c r="C13" s="2">
        <v>2</v>
      </c>
      <c r="D13" s="3" t="s">
        <v>32</v>
      </c>
      <c r="E13" s="4" t="s">
        <v>28</v>
      </c>
      <c r="F13" s="4" t="s">
        <v>29</v>
      </c>
      <c r="G13" s="3" t="s">
        <v>10</v>
      </c>
      <c r="H13" s="5">
        <v>150</v>
      </c>
      <c r="I13" s="3" t="s">
        <v>30</v>
      </c>
      <c r="J13" s="6" t="s">
        <v>31</v>
      </c>
    </row>
    <row r="14" spans="1:10" ht="64.5" customHeight="1" x14ac:dyDescent="0.25">
      <c r="A14" s="370"/>
      <c r="B14" s="14"/>
      <c r="C14" s="2">
        <v>3</v>
      </c>
      <c r="D14" s="8" t="s">
        <v>33</v>
      </c>
      <c r="E14" s="9" t="s">
        <v>28</v>
      </c>
      <c r="F14" s="9" t="s">
        <v>29</v>
      </c>
      <c r="G14" s="3" t="s">
        <v>34</v>
      </c>
      <c r="H14" s="5">
        <v>150</v>
      </c>
      <c r="I14" s="3" t="s">
        <v>35</v>
      </c>
      <c r="J14" s="6" t="s">
        <v>31</v>
      </c>
    </row>
    <row r="15" spans="1:10" ht="64.5" customHeight="1" x14ac:dyDescent="0.25">
      <c r="A15" s="370"/>
      <c r="B15" s="14"/>
      <c r="C15" s="2">
        <v>4</v>
      </c>
      <c r="D15" s="3" t="s">
        <v>15</v>
      </c>
      <c r="E15" s="10" t="s">
        <v>36</v>
      </c>
      <c r="F15" s="10" t="s">
        <v>37</v>
      </c>
      <c r="G15" s="3" t="s">
        <v>34</v>
      </c>
      <c r="H15" s="5">
        <v>350</v>
      </c>
      <c r="I15" s="3" t="s">
        <v>30</v>
      </c>
      <c r="J15" s="6" t="s">
        <v>31</v>
      </c>
    </row>
    <row r="16" spans="1:10" ht="64.5" customHeight="1" x14ac:dyDescent="0.25">
      <c r="A16" s="370"/>
      <c r="B16" s="14"/>
      <c r="C16" s="2">
        <v>5</v>
      </c>
      <c r="D16" s="11" t="s">
        <v>38</v>
      </c>
      <c r="E16" s="10" t="s">
        <v>36</v>
      </c>
      <c r="F16" s="10" t="s">
        <v>29</v>
      </c>
      <c r="G16" s="11" t="s">
        <v>10</v>
      </c>
      <c r="H16" s="12">
        <v>400</v>
      </c>
      <c r="I16" s="3" t="s">
        <v>30</v>
      </c>
      <c r="J16" s="6" t="s">
        <v>31</v>
      </c>
    </row>
    <row r="17" spans="1:10" ht="64.5" customHeight="1" x14ac:dyDescent="0.25">
      <c r="A17" s="370"/>
      <c r="B17" s="7"/>
      <c r="C17" s="2">
        <v>6</v>
      </c>
      <c r="D17" s="11" t="s">
        <v>39</v>
      </c>
      <c r="E17" s="10" t="s">
        <v>36</v>
      </c>
      <c r="F17" s="10" t="s">
        <v>29</v>
      </c>
      <c r="G17" s="11" t="s">
        <v>10</v>
      </c>
      <c r="H17" s="12">
        <v>20</v>
      </c>
      <c r="I17" s="3" t="s">
        <v>30</v>
      </c>
      <c r="J17" s="6" t="s">
        <v>31</v>
      </c>
    </row>
    <row r="18" spans="1:10" ht="64.5" customHeight="1" x14ac:dyDescent="0.25">
      <c r="A18" s="370"/>
      <c r="B18" s="7"/>
      <c r="C18" s="2">
        <v>7</v>
      </c>
      <c r="D18" s="11" t="s">
        <v>40</v>
      </c>
      <c r="E18" s="10" t="s">
        <v>36</v>
      </c>
      <c r="F18" s="10" t="s">
        <v>41</v>
      </c>
      <c r="G18" s="3" t="s">
        <v>10</v>
      </c>
      <c r="H18" s="5">
        <v>60</v>
      </c>
      <c r="I18" s="3" t="s">
        <v>30</v>
      </c>
      <c r="J18" s="6" t="s">
        <v>31</v>
      </c>
    </row>
    <row r="19" spans="1:10" ht="64.5" customHeight="1" x14ac:dyDescent="0.25">
      <c r="A19" s="370"/>
      <c r="B19" s="7"/>
      <c r="C19" s="2">
        <v>8</v>
      </c>
      <c r="D19" s="3" t="s">
        <v>42</v>
      </c>
      <c r="E19" s="4" t="s">
        <v>36</v>
      </c>
      <c r="F19" s="4" t="s">
        <v>43</v>
      </c>
      <c r="G19" s="3" t="s">
        <v>44</v>
      </c>
      <c r="H19" s="5">
        <v>30</v>
      </c>
      <c r="I19" s="3" t="s">
        <v>30</v>
      </c>
      <c r="J19" s="6" t="s">
        <v>31</v>
      </c>
    </row>
    <row r="20" spans="1:10" ht="64.5" customHeight="1" x14ac:dyDescent="0.25">
      <c r="A20" s="370"/>
      <c r="B20" s="7"/>
      <c r="C20" s="2">
        <v>9</v>
      </c>
      <c r="D20" s="8" t="s">
        <v>81</v>
      </c>
      <c r="E20" s="26" t="s">
        <v>84</v>
      </c>
      <c r="F20" s="9" t="s">
        <v>45</v>
      </c>
      <c r="G20" s="8" t="s">
        <v>10</v>
      </c>
      <c r="H20" s="5">
        <v>86</v>
      </c>
      <c r="I20" s="3" t="s">
        <v>46</v>
      </c>
      <c r="J20" s="6" t="s">
        <v>31</v>
      </c>
    </row>
    <row r="21" spans="1:10" ht="64.5" customHeight="1" x14ac:dyDescent="0.25">
      <c r="A21" s="370"/>
      <c r="B21" s="7"/>
      <c r="C21" s="2"/>
      <c r="D21" s="8" t="s">
        <v>82</v>
      </c>
      <c r="E21" s="26" t="s">
        <v>84</v>
      </c>
      <c r="F21" s="9" t="s">
        <v>45</v>
      </c>
      <c r="G21" s="8" t="s">
        <v>10</v>
      </c>
      <c r="H21" s="5">
        <v>87</v>
      </c>
      <c r="I21" s="3" t="s">
        <v>46</v>
      </c>
      <c r="J21" s="6" t="s">
        <v>31</v>
      </c>
    </row>
    <row r="22" spans="1:10" ht="64.5" customHeight="1" x14ac:dyDescent="0.25">
      <c r="A22" s="370"/>
      <c r="B22" s="7"/>
      <c r="C22" s="2">
        <v>10</v>
      </c>
      <c r="D22" s="8" t="s">
        <v>47</v>
      </c>
      <c r="E22" s="26" t="s">
        <v>84</v>
      </c>
      <c r="F22" s="9" t="s">
        <v>45</v>
      </c>
      <c r="G22" s="8" t="s">
        <v>10</v>
      </c>
      <c r="H22" s="5">
        <v>50</v>
      </c>
      <c r="I22" s="3" t="s">
        <v>30</v>
      </c>
      <c r="J22" s="6" t="s">
        <v>31</v>
      </c>
    </row>
    <row r="23" spans="1:10" ht="78.75" customHeight="1" x14ac:dyDescent="0.25">
      <c r="A23" s="370"/>
      <c r="B23" s="7"/>
      <c r="C23" s="35"/>
      <c r="D23" s="8" t="s">
        <v>9</v>
      </c>
      <c r="E23" s="9" t="s">
        <v>88</v>
      </c>
      <c r="F23" s="9" t="s">
        <v>83</v>
      </c>
      <c r="G23" s="8" t="s">
        <v>10</v>
      </c>
      <c r="H23" s="5" t="s">
        <v>12</v>
      </c>
      <c r="I23" s="3" t="s">
        <v>30</v>
      </c>
      <c r="J23" s="6" t="s">
        <v>31</v>
      </c>
    </row>
    <row r="24" spans="1:10" ht="78.75" customHeight="1" x14ac:dyDescent="0.25">
      <c r="A24" s="370"/>
      <c r="B24" s="14"/>
      <c r="C24" s="6"/>
      <c r="D24" s="34" t="s">
        <v>89</v>
      </c>
      <c r="E24" s="9" t="s">
        <v>50</v>
      </c>
      <c r="F24" s="6" t="s">
        <v>51</v>
      </c>
      <c r="G24" s="6" t="s">
        <v>52</v>
      </c>
      <c r="H24" s="29" t="s">
        <v>11</v>
      </c>
      <c r="I24" s="6"/>
      <c r="J24" s="6" t="s">
        <v>31</v>
      </c>
    </row>
    <row r="25" spans="1:10" ht="129" customHeight="1" x14ac:dyDescent="0.25">
      <c r="A25" s="370"/>
      <c r="B25" s="14"/>
      <c r="C25" s="6"/>
      <c r="D25" s="28" t="s">
        <v>86</v>
      </c>
      <c r="E25" s="9" t="s">
        <v>85</v>
      </c>
      <c r="F25" s="9" t="s">
        <v>45</v>
      </c>
      <c r="G25" s="8" t="s">
        <v>10</v>
      </c>
      <c r="H25" s="5">
        <v>152</v>
      </c>
      <c r="I25" s="3" t="s">
        <v>30</v>
      </c>
      <c r="J25" s="6" t="s">
        <v>31</v>
      </c>
    </row>
    <row r="26" spans="1:10" ht="81.75" customHeight="1" x14ac:dyDescent="0.25">
      <c r="A26" s="13">
        <v>2</v>
      </c>
      <c r="B26" s="14" t="s">
        <v>48</v>
      </c>
      <c r="C26" s="6">
        <v>1</v>
      </c>
      <c r="D26" s="10" t="s">
        <v>87</v>
      </c>
      <c r="E26" s="4" t="s">
        <v>36</v>
      </c>
      <c r="F26" s="6" t="s">
        <v>49</v>
      </c>
      <c r="G26" s="6" t="s">
        <v>10</v>
      </c>
      <c r="H26" s="15">
        <v>735</v>
      </c>
      <c r="I26" s="6" t="s">
        <v>31</v>
      </c>
      <c r="J26" s="6" t="s">
        <v>31</v>
      </c>
    </row>
    <row r="27" spans="1:10" ht="74.25" customHeight="1" x14ac:dyDescent="0.25">
      <c r="A27" s="13"/>
      <c r="B27" s="1"/>
      <c r="C27" s="6"/>
      <c r="D27" s="27" t="s">
        <v>90</v>
      </c>
      <c r="E27" s="4"/>
      <c r="F27" s="6" t="s">
        <v>91</v>
      </c>
      <c r="G27" s="6" t="s">
        <v>10</v>
      </c>
      <c r="H27" s="33">
        <v>5442174</v>
      </c>
      <c r="I27" s="6" t="s">
        <v>31</v>
      </c>
      <c r="J27" s="6" t="s">
        <v>31</v>
      </c>
    </row>
    <row r="28" spans="1:10" ht="86.25" customHeight="1" x14ac:dyDescent="0.25">
      <c r="A28" s="13"/>
      <c r="B28" s="1"/>
      <c r="C28" s="6"/>
      <c r="D28" s="27" t="s">
        <v>16</v>
      </c>
      <c r="E28" s="4"/>
      <c r="F28" s="6" t="s">
        <v>91</v>
      </c>
      <c r="G28" s="6" t="s">
        <v>10</v>
      </c>
      <c r="H28" s="33">
        <v>5442174</v>
      </c>
      <c r="I28" s="6" t="s">
        <v>31</v>
      </c>
      <c r="J28" s="6" t="s">
        <v>31</v>
      </c>
    </row>
    <row r="29" spans="1:10" ht="78" customHeight="1" x14ac:dyDescent="0.25">
      <c r="A29" s="13"/>
      <c r="B29" s="1"/>
      <c r="C29" s="6"/>
      <c r="D29" s="30" t="s">
        <v>17</v>
      </c>
      <c r="E29" s="4" t="s">
        <v>93</v>
      </c>
      <c r="F29" s="6" t="s">
        <v>92</v>
      </c>
      <c r="G29" s="6" t="s">
        <v>10</v>
      </c>
      <c r="H29" s="33">
        <v>5442174</v>
      </c>
      <c r="I29" s="6" t="s">
        <v>31</v>
      </c>
      <c r="J29" s="6" t="s">
        <v>31</v>
      </c>
    </row>
    <row r="30" spans="1:10" ht="159.75" customHeight="1" x14ac:dyDescent="0.25">
      <c r="A30" s="13">
        <v>3</v>
      </c>
      <c r="B30" s="1" t="s">
        <v>53</v>
      </c>
      <c r="C30" s="16">
        <v>1</v>
      </c>
      <c r="D30" s="23" t="s">
        <v>54</v>
      </c>
      <c r="E30" s="31" t="s">
        <v>36</v>
      </c>
      <c r="F30" s="20" t="s">
        <v>55</v>
      </c>
      <c r="G30" s="20" t="s">
        <v>56</v>
      </c>
      <c r="H30" s="22">
        <v>100</v>
      </c>
      <c r="I30" s="20" t="s">
        <v>31</v>
      </c>
      <c r="J30" s="20" t="s">
        <v>31</v>
      </c>
    </row>
    <row r="31" spans="1:10" ht="84.75" customHeight="1" x14ac:dyDescent="0.25">
      <c r="A31" s="370"/>
      <c r="B31" s="367"/>
      <c r="C31" s="18">
        <v>2</v>
      </c>
      <c r="D31" s="17" t="s">
        <v>57</v>
      </c>
      <c r="E31" s="6" t="s">
        <v>58</v>
      </c>
      <c r="F31" s="19" t="s">
        <v>59</v>
      </c>
      <c r="G31" s="6" t="s">
        <v>10</v>
      </c>
      <c r="H31" s="15">
        <v>20</v>
      </c>
      <c r="I31" s="6" t="s">
        <v>31</v>
      </c>
      <c r="J31" s="6" t="s">
        <v>31</v>
      </c>
    </row>
    <row r="32" spans="1:10" ht="64.5" customHeight="1" x14ac:dyDescent="0.25">
      <c r="A32" s="370"/>
      <c r="B32" s="368"/>
      <c r="C32" s="18">
        <v>4</v>
      </c>
      <c r="D32" s="17" t="s">
        <v>60</v>
      </c>
      <c r="E32" s="6" t="s">
        <v>58</v>
      </c>
      <c r="F32" s="6" t="s">
        <v>61</v>
      </c>
      <c r="G32" s="6" t="s">
        <v>10</v>
      </c>
      <c r="H32" s="15">
        <v>30</v>
      </c>
      <c r="I32" s="6" t="s">
        <v>31</v>
      </c>
      <c r="J32" s="6" t="s">
        <v>31</v>
      </c>
    </row>
    <row r="33" spans="1:10" ht="114.75" customHeight="1" x14ac:dyDescent="0.25">
      <c r="A33" s="20">
        <v>5</v>
      </c>
      <c r="B33" s="1" t="s">
        <v>62</v>
      </c>
      <c r="C33" s="18">
        <v>1</v>
      </c>
      <c r="D33" s="17" t="s">
        <v>63</v>
      </c>
      <c r="E33" s="6" t="s">
        <v>58</v>
      </c>
      <c r="F33" s="6" t="s">
        <v>64</v>
      </c>
      <c r="G33" s="6" t="s">
        <v>65</v>
      </c>
      <c r="H33" s="15" t="s">
        <v>94</v>
      </c>
      <c r="I33" s="6" t="s">
        <v>31</v>
      </c>
      <c r="J33" s="6" t="s">
        <v>31</v>
      </c>
    </row>
    <row r="34" spans="1:10" ht="64.5" customHeight="1" x14ac:dyDescent="0.25">
      <c r="A34" s="360">
        <v>6</v>
      </c>
      <c r="B34" s="361" t="s">
        <v>66</v>
      </c>
      <c r="C34" s="18">
        <v>1</v>
      </c>
      <c r="D34" s="17" t="s">
        <v>23</v>
      </c>
      <c r="E34" s="6"/>
      <c r="F34" s="6" t="s">
        <v>67</v>
      </c>
      <c r="G34" s="6" t="s">
        <v>44</v>
      </c>
      <c r="H34" s="15">
        <v>150</v>
      </c>
      <c r="I34" s="6" t="s">
        <v>31</v>
      </c>
      <c r="J34" s="6" t="s">
        <v>31</v>
      </c>
    </row>
    <row r="35" spans="1:10" ht="74.25" customHeight="1" x14ac:dyDescent="0.25">
      <c r="A35" s="360"/>
      <c r="B35" s="362"/>
      <c r="C35" s="18">
        <v>2</v>
      </c>
      <c r="D35" s="17" t="s">
        <v>22</v>
      </c>
      <c r="E35" s="6" t="s">
        <v>68</v>
      </c>
      <c r="F35" s="6" t="s">
        <v>69</v>
      </c>
      <c r="G35" s="6" t="s">
        <v>44</v>
      </c>
      <c r="H35" s="15">
        <v>25</v>
      </c>
      <c r="I35" s="6" t="s">
        <v>31</v>
      </c>
      <c r="J35" s="6" t="s">
        <v>31</v>
      </c>
    </row>
    <row r="36" spans="1:10" ht="64.5" customHeight="1" x14ac:dyDescent="0.25">
      <c r="A36" s="6">
        <v>7</v>
      </c>
      <c r="B36" s="6" t="s">
        <v>70</v>
      </c>
      <c r="C36" s="18">
        <v>1</v>
      </c>
      <c r="D36" s="17" t="s">
        <v>97</v>
      </c>
      <c r="E36" s="6" t="s">
        <v>95</v>
      </c>
      <c r="F36" s="6" t="s">
        <v>96</v>
      </c>
      <c r="G36" s="6"/>
      <c r="H36" s="15">
        <v>250</v>
      </c>
      <c r="I36" s="6" t="s">
        <v>31</v>
      </c>
      <c r="J36" s="6" t="s">
        <v>31</v>
      </c>
    </row>
    <row r="37" spans="1:10" ht="135" x14ac:dyDescent="0.25">
      <c r="A37" s="32"/>
      <c r="B37" s="32"/>
      <c r="C37" s="32"/>
      <c r="D37" s="36" t="s">
        <v>21</v>
      </c>
      <c r="E37" s="38" t="s">
        <v>19</v>
      </c>
      <c r="F37" s="38" t="s">
        <v>99</v>
      </c>
      <c r="G37" s="6" t="s">
        <v>98</v>
      </c>
      <c r="H37" s="37" t="s">
        <v>20</v>
      </c>
      <c r="I37" s="6" t="s">
        <v>31</v>
      </c>
      <c r="J37" s="6" t="s">
        <v>31</v>
      </c>
    </row>
  </sheetData>
  <mergeCells count="8">
    <mergeCell ref="A34:A35"/>
    <mergeCell ref="B34:B35"/>
    <mergeCell ref="C6:D6"/>
    <mergeCell ref="C7:D7"/>
    <mergeCell ref="B31:B32"/>
    <mergeCell ref="A8:J8"/>
    <mergeCell ref="A12:A25"/>
    <mergeCell ref="A31:A3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zoomScale="90" zoomScaleNormal="90" workbookViewId="0">
      <selection activeCell="P13" sqref="P13"/>
    </sheetView>
  </sheetViews>
  <sheetFormatPr defaultRowHeight="15" x14ac:dyDescent="0.25"/>
  <cols>
    <col min="1" max="1" width="26.85546875" style="298" customWidth="1"/>
    <col min="2" max="2" width="36.42578125" style="298" customWidth="1"/>
    <col min="3" max="3" width="12.140625" style="298" customWidth="1"/>
    <col min="4" max="4" width="10.5703125" style="298" customWidth="1"/>
    <col min="5" max="6" width="6.5703125" style="298" customWidth="1"/>
    <col min="7" max="7" width="6.42578125" style="298" customWidth="1"/>
    <col min="8" max="8" width="6.28515625" style="298" customWidth="1"/>
    <col min="9" max="9" width="5.140625" style="298" customWidth="1"/>
    <col min="10" max="10" width="5.28515625" style="298" customWidth="1"/>
    <col min="11" max="11" width="9.5703125" style="298" customWidth="1"/>
    <col min="12" max="12" width="14.28515625" style="298" customWidth="1"/>
    <col min="13" max="16384" width="9.140625" style="298"/>
  </cols>
  <sheetData>
    <row r="1" spans="1:12" ht="33" customHeight="1" x14ac:dyDescent="0.25">
      <c r="A1" s="371" t="s">
        <v>1353</v>
      </c>
      <c r="B1" s="371"/>
      <c r="C1" s="371"/>
      <c r="D1" s="371"/>
      <c r="E1" s="371"/>
      <c r="F1" s="371"/>
      <c r="G1" s="371"/>
      <c r="H1" s="371"/>
      <c r="I1" s="371"/>
      <c r="J1" s="371"/>
      <c r="K1" s="371"/>
      <c r="L1" s="371"/>
    </row>
    <row r="2" spans="1:12" ht="15" customHeight="1" x14ac:dyDescent="0.25">
      <c r="A2" s="76" t="s">
        <v>1226</v>
      </c>
      <c r="B2" s="297"/>
      <c r="C2" s="297"/>
      <c r="D2" s="296"/>
      <c r="E2" s="296"/>
      <c r="F2" s="296"/>
      <c r="G2" s="296"/>
      <c r="H2" s="296"/>
      <c r="I2" s="296"/>
      <c r="J2" s="296"/>
      <c r="K2" s="297"/>
      <c r="L2" s="299" t="s">
        <v>1222</v>
      </c>
    </row>
    <row r="3" spans="1:12" ht="29.25" customHeight="1" x14ac:dyDescent="0.25">
      <c r="A3" s="374" t="s">
        <v>1223</v>
      </c>
      <c r="B3" s="374" t="s">
        <v>1224</v>
      </c>
      <c r="C3" s="374" t="s">
        <v>1227</v>
      </c>
      <c r="D3" s="374" t="s">
        <v>72</v>
      </c>
      <c r="E3" s="377" t="s">
        <v>1225</v>
      </c>
      <c r="F3" s="377"/>
      <c r="G3" s="377"/>
      <c r="H3" s="377"/>
      <c r="I3" s="377"/>
      <c r="J3" s="377"/>
      <c r="K3" s="377"/>
      <c r="L3" s="303" t="s">
        <v>1350</v>
      </c>
    </row>
    <row r="4" spans="1:12" ht="25.5" x14ac:dyDescent="0.25">
      <c r="A4" s="375"/>
      <c r="B4" s="375"/>
      <c r="C4" s="375"/>
      <c r="D4" s="375"/>
      <c r="E4" s="304">
        <v>100</v>
      </c>
      <c r="F4" s="304">
        <v>90</v>
      </c>
      <c r="G4" s="304">
        <v>70</v>
      </c>
      <c r="H4" s="304">
        <v>50</v>
      </c>
      <c r="I4" s="304">
        <v>30</v>
      </c>
      <c r="J4" s="304">
        <v>0</v>
      </c>
      <c r="K4" s="304" t="s">
        <v>1004</v>
      </c>
      <c r="L4" s="303" t="s">
        <v>1351</v>
      </c>
    </row>
    <row r="5" spans="1:12" ht="38.25" customHeight="1" x14ac:dyDescent="0.25">
      <c r="A5" s="253" t="s">
        <v>721</v>
      </c>
      <c r="B5" s="300" t="s">
        <v>1310</v>
      </c>
      <c r="C5" s="266">
        <v>2</v>
      </c>
      <c r="D5" s="267">
        <v>5</v>
      </c>
      <c r="E5" s="268">
        <v>2</v>
      </c>
      <c r="F5" s="268">
        <v>2</v>
      </c>
      <c r="G5" s="268"/>
      <c r="H5" s="268"/>
      <c r="I5" s="268"/>
      <c r="J5" s="268"/>
      <c r="K5" s="269"/>
      <c r="L5" s="305">
        <v>0.96</v>
      </c>
    </row>
    <row r="6" spans="1:12" ht="24.75" customHeight="1" x14ac:dyDescent="0.25">
      <c r="A6" s="372" t="s">
        <v>1306</v>
      </c>
      <c r="B6" s="301" t="s">
        <v>1299</v>
      </c>
      <c r="C6" s="270">
        <v>5</v>
      </c>
      <c r="D6" s="271">
        <v>28</v>
      </c>
      <c r="E6" s="269">
        <v>8</v>
      </c>
      <c r="F6" s="269">
        <v>8</v>
      </c>
      <c r="G6" s="269">
        <v>9</v>
      </c>
      <c r="H6" s="269">
        <v>1</v>
      </c>
      <c r="I6" s="269">
        <v>1</v>
      </c>
      <c r="J6" s="269"/>
      <c r="K6" s="269">
        <v>1</v>
      </c>
      <c r="L6" s="305">
        <v>0.83</v>
      </c>
    </row>
    <row r="7" spans="1:12" ht="15.75" customHeight="1" x14ac:dyDescent="0.25">
      <c r="A7" s="373"/>
      <c r="B7" s="301" t="s">
        <v>1364</v>
      </c>
      <c r="C7" s="270">
        <v>8</v>
      </c>
      <c r="D7" s="271">
        <v>26</v>
      </c>
      <c r="E7" s="269">
        <v>11</v>
      </c>
      <c r="F7" s="269">
        <v>6</v>
      </c>
      <c r="G7" s="269">
        <v>4</v>
      </c>
      <c r="H7" s="269">
        <v>4</v>
      </c>
      <c r="I7" s="269"/>
      <c r="J7" s="269"/>
      <c r="K7" s="269">
        <v>1</v>
      </c>
      <c r="L7" s="305">
        <v>0.85</v>
      </c>
    </row>
    <row r="8" spans="1:12" ht="27.75" customHeight="1" x14ac:dyDescent="0.25">
      <c r="A8" s="373"/>
      <c r="B8" s="301" t="s">
        <v>1300</v>
      </c>
      <c r="C8" s="270">
        <v>8</v>
      </c>
      <c r="D8" s="271">
        <v>20</v>
      </c>
      <c r="E8" s="269">
        <v>13</v>
      </c>
      <c r="F8" s="269">
        <v>3</v>
      </c>
      <c r="G8" s="269">
        <v>2</v>
      </c>
      <c r="H8" s="269">
        <v>2</v>
      </c>
      <c r="I8" s="269"/>
      <c r="J8" s="269"/>
      <c r="K8" s="269"/>
      <c r="L8" s="305">
        <v>0.91</v>
      </c>
    </row>
    <row r="9" spans="1:12" ht="23.25" customHeight="1" x14ac:dyDescent="0.25">
      <c r="A9" s="373"/>
      <c r="B9" s="301" t="s">
        <v>1309</v>
      </c>
      <c r="C9" s="270">
        <v>3</v>
      </c>
      <c r="D9" s="271">
        <v>8</v>
      </c>
      <c r="E9" s="269">
        <v>2</v>
      </c>
      <c r="F9" s="269">
        <v>4</v>
      </c>
      <c r="G9" s="269"/>
      <c r="H9" s="269">
        <v>2</v>
      </c>
      <c r="I9" s="269"/>
      <c r="J9" s="269"/>
      <c r="K9" s="269"/>
      <c r="L9" s="305">
        <v>0.83</v>
      </c>
    </row>
    <row r="10" spans="1:12" ht="21.75" customHeight="1" x14ac:dyDescent="0.25">
      <c r="A10" s="373"/>
      <c r="B10" s="301" t="s">
        <v>1308</v>
      </c>
      <c r="C10" s="270">
        <v>6</v>
      </c>
      <c r="D10" s="271">
        <v>13</v>
      </c>
      <c r="E10" s="269">
        <v>5</v>
      </c>
      <c r="F10" s="269">
        <v>4</v>
      </c>
      <c r="G10" s="269">
        <v>4</v>
      </c>
      <c r="H10" s="269"/>
      <c r="I10" s="269"/>
      <c r="J10" s="269"/>
      <c r="K10" s="269"/>
      <c r="L10" s="305">
        <v>0.88</v>
      </c>
    </row>
    <row r="11" spans="1:12" x14ac:dyDescent="0.25">
      <c r="A11" s="378"/>
      <c r="B11" s="301" t="s">
        <v>1307</v>
      </c>
      <c r="C11" s="269">
        <v>3</v>
      </c>
      <c r="D11" s="269">
        <v>11</v>
      </c>
      <c r="E11" s="269">
        <v>2</v>
      </c>
      <c r="F11" s="269">
        <v>2</v>
      </c>
      <c r="G11" s="269">
        <v>1</v>
      </c>
      <c r="H11" s="269"/>
      <c r="I11" s="269"/>
      <c r="J11" s="269"/>
      <c r="K11" s="269">
        <v>6</v>
      </c>
      <c r="L11" s="305">
        <v>0.9</v>
      </c>
    </row>
    <row r="12" spans="1:12" ht="26.25" customHeight="1" x14ac:dyDescent="0.25">
      <c r="A12" s="372" t="s">
        <v>1348</v>
      </c>
      <c r="B12" s="301" t="s">
        <v>1311</v>
      </c>
      <c r="C12" s="270">
        <v>8</v>
      </c>
      <c r="D12" s="271">
        <v>15</v>
      </c>
      <c r="E12" s="269">
        <v>10</v>
      </c>
      <c r="F12" s="269">
        <v>3</v>
      </c>
      <c r="G12" s="269">
        <v>1</v>
      </c>
      <c r="H12" s="269"/>
      <c r="I12" s="269"/>
      <c r="J12" s="269"/>
      <c r="K12" s="269"/>
      <c r="L12" s="306">
        <v>0.94</v>
      </c>
    </row>
    <row r="13" spans="1:12" ht="26.25" customHeight="1" x14ac:dyDescent="0.25">
      <c r="A13" s="373"/>
      <c r="B13" s="301" t="s">
        <v>1301</v>
      </c>
      <c r="C13" s="270">
        <v>2</v>
      </c>
      <c r="D13" s="271">
        <v>4</v>
      </c>
      <c r="E13" s="269">
        <v>4</v>
      </c>
      <c r="F13" s="269"/>
      <c r="G13" s="269">
        <v>2</v>
      </c>
      <c r="H13" s="269"/>
      <c r="I13" s="269"/>
      <c r="J13" s="269"/>
      <c r="K13" s="269"/>
      <c r="L13" s="305">
        <v>1</v>
      </c>
    </row>
    <row r="14" spans="1:12" ht="27" customHeight="1" x14ac:dyDescent="0.25">
      <c r="A14" s="373"/>
      <c r="B14" s="301" t="s">
        <v>1302</v>
      </c>
      <c r="C14" s="270">
        <v>10</v>
      </c>
      <c r="D14" s="271">
        <v>33</v>
      </c>
      <c r="E14" s="269">
        <v>22</v>
      </c>
      <c r="F14" s="269">
        <v>6</v>
      </c>
      <c r="G14" s="269">
        <v>3</v>
      </c>
      <c r="H14" s="269">
        <v>1</v>
      </c>
      <c r="I14" s="269"/>
      <c r="J14" s="269"/>
      <c r="K14" s="269">
        <v>1</v>
      </c>
      <c r="L14" s="305">
        <v>0.94</v>
      </c>
    </row>
    <row r="15" spans="1:12" ht="27.75" customHeight="1" x14ac:dyDescent="0.25">
      <c r="A15" s="373"/>
      <c r="B15" s="301" t="s">
        <v>1303</v>
      </c>
      <c r="C15" s="270">
        <v>2</v>
      </c>
      <c r="D15" s="271">
        <v>7</v>
      </c>
      <c r="E15" s="269">
        <v>3</v>
      </c>
      <c r="F15" s="269">
        <v>1</v>
      </c>
      <c r="G15" s="269">
        <v>1</v>
      </c>
      <c r="H15" s="269"/>
      <c r="I15" s="269"/>
      <c r="J15" s="269"/>
      <c r="K15" s="269">
        <v>2</v>
      </c>
      <c r="L15" s="305">
        <v>0.92</v>
      </c>
    </row>
    <row r="16" spans="1:12" ht="23.25" customHeight="1" x14ac:dyDescent="0.25">
      <c r="A16" s="373"/>
      <c r="B16" s="301" t="s">
        <v>1304</v>
      </c>
      <c r="C16" s="270">
        <v>3</v>
      </c>
      <c r="D16" s="271">
        <v>10</v>
      </c>
      <c r="E16" s="269">
        <v>4</v>
      </c>
      <c r="F16" s="269">
        <v>1</v>
      </c>
      <c r="G16" s="269">
        <v>1</v>
      </c>
      <c r="H16" s="269"/>
      <c r="I16" s="269"/>
      <c r="J16" s="269"/>
      <c r="K16" s="269">
        <v>4</v>
      </c>
      <c r="L16" s="305">
        <v>0.93</v>
      </c>
    </row>
    <row r="17" spans="1:12" ht="21.75" customHeight="1" x14ac:dyDescent="0.25">
      <c r="A17" s="373"/>
      <c r="B17" s="301" t="s">
        <v>1305</v>
      </c>
      <c r="C17" s="270">
        <v>3</v>
      </c>
      <c r="D17" s="271">
        <v>14</v>
      </c>
      <c r="E17" s="269">
        <v>6</v>
      </c>
      <c r="F17" s="269">
        <v>2</v>
      </c>
      <c r="G17" s="269"/>
      <c r="H17" s="269"/>
      <c r="I17" s="269"/>
      <c r="J17" s="269"/>
      <c r="K17" s="269">
        <v>6</v>
      </c>
      <c r="L17" s="305">
        <v>0.98</v>
      </c>
    </row>
    <row r="18" spans="1:12" ht="15.75" customHeight="1" x14ac:dyDescent="0.25">
      <c r="A18" s="373"/>
      <c r="B18" s="301" t="s">
        <v>1363</v>
      </c>
      <c r="C18" s="270">
        <v>9</v>
      </c>
      <c r="D18" s="270">
        <v>23</v>
      </c>
      <c r="E18" s="269">
        <v>9</v>
      </c>
      <c r="F18" s="269">
        <v>4</v>
      </c>
      <c r="G18" s="269">
        <v>1</v>
      </c>
      <c r="H18" s="269"/>
      <c r="I18" s="269"/>
      <c r="J18" s="269"/>
      <c r="K18" s="269">
        <v>9</v>
      </c>
      <c r="L18" s="305">
        <v>0.95</v>
      </c>
    </row>
    <row r="19" spans="1:12" ht="25.5" customHeight="1" x14ac:dyDescent="0.25">
      <c r="A19" s="373"/>
      <c r="B19" s="301" t="s">
        <v>1312</v>
      </c>
      <c r="C19" s="270">
        <v>1</v>
      </c>
      <c r="D19" s="270">
        <v>4</v>
      </c>
      <c r="E19" s="269">
        <v>3</v>
      </c>
      <c r="F19" s="269"/>
      <c r="G19" s="269">
        <v>1</v>
      </c>
      <c r="H19" s="269"/>
      <c r="I19" s="269"/>
      <c r="J19" s="269"/>
      <c r="K19" s="269"/>
      <c r="L19" s="305">
        <v>0.93</v>
      </c>
    </row>
    <row r="20" spans="1:12" ht="16.5" customHeight="1" x14ac:dyDescent="0.25">
      <c r="A20" s="373"/>
      <c r="B20" s="301" t="s">
        <v>1313</v>
      </c>
      <c r="C20" s="269">
        <v>1</v>
      </c>
      <c r="D20" s="269">
        <v>1</v>
      </c>
      <c r="E20" s="269"/>
      <c r="F20" s="269"/>
      <c r="G20" s="269"/>
      <c r="H20" s="269"/>
      <c r="I20" s="269"/>
      <c r="J20" s="269"/>
      <c r="K20" s="269">
        <v>1</v>
      </c>
      <c r="L20" s="305" t="s">
        <v>1347</v>
      </c>
    </row>
    <row r="21" spans="1:12" ht="18" customHeight="1" x14ac:dyDescent="0.25">
      <c r="A21" s="372" t="s">
        <v>1349</v>
      </c>
      <c r="B21" s="301" t="s">
        <v>1318</v>
      </c>
      <c r="C21" s="270">
        <v>4</v>
      </c>
      <c r="D21" s="271">
        <v>10</v>
      </c>
      <c r="E21" s="269">
        <v>3</v>
      </c>
      <c r="F21" s="269">
        <v>6</v>
      </c>
      <c r="G21" s="269">
        <v>1</v>
      </c>
      <c r="H21" s="269"/>
      <c r="I21" s="269"/>
      <c r="J21" s="269"/>
      <c r="K21" s="269"/>
      <c r="L21" s="306">
        <v>0.91</v>
      </c>
    </row>
    <row r="22" spans="1:12" ht="29.25" customHeight="1" x14ac:dyDescent="0.25">
      <c r="A22" s="373"/>
      <c r="B22" s="301" t="s">
        <v>1317</v>
      </c>
      <c r="C22" s="270">
        <v>8</v>
      </c>
      <c r="D22" s="271">
        <v>17</v>
      </c>
      <c r="E22" s="269">
        <v>6</v>
      </c>
      <c r="F22" s="269">
        <v>7</v>
      </c>
      <c r="G22" s="269">
        <v>4</v>
      </c>
      <c r="H22" s="269"/>
      <c r="I22" s="269"/>
      <c r="J22" s="269"/>
      <c r="K22" s="269"/>
      <c r="L22" s="305">
        <v>0.89</v>
      </c>
    </row>
    <row r="23" spans="1:12" ht="24" customHeight="1" x14ac:dyDescent="0.25">
      <c r="A23" s="378"/>
      <c r="B23" s="301" t="s">
        <v>1316</v>
      </c>
      <c r="C23" s="270">
        <v>11</v>
      </c>
      <c r="D23" s="271">
        <v>25</v>
      </c>
      <c r="E23" s="271">
        <v>7</v>
      </c>
      <c r="F23" s="271">
        <v>9</v>
      </c>
      <c r="G23" s="271">
        <v>4</v>
      </c>
      <c r="H23" s="271">
        <v>1</v>
      </c>
      <c r="I23" s="271"/>
      <c r="J23" s="271"/>
      <c r="K23" s="271">
        <v>4</v>
      </c>
      <c r="L23" s="305">
        <v>0.88</v>
      </c>
    </row>
    <row r="24" spans="1:12" ht="29.25" customHeight="1" x14ac:dyDescent="0.25">
      <c r="A24" s="259" t="s">
        <v>726</v>
      </c>
      <c r="B24" s="301" t="s">
        <v>1315</v>
      </c>
      <c r="C24" s="270">
        <v>6</v>
      </c>
      <c r="D24" s="271">
        <v>15</v>
      </c>
      <c r="E24" s="271">
        <v>9</v>
      </c>
      <c r="F24" s="271">
        <v>3</v>
      </c>
      <c r="G24" s="271"/>
      <c r="H24" s="271"/>
      <c r="I24" s="271">
        <v>1</v>
      </c>
      <c r="J24" s="271"/>
      <c r="K24" s="271">
        <v>3</v>
      </c>
      <c r="L24" s="305">
        <v>0.92</v>
      </c>
    </row>
    <row r="25" spans="1:12" ht="24.75" customHeight="1" x14ac:dyDescent="0.25">
      <c r="A25" s="372" t="s">
        <v>424</v>
      </c>
      <c r="B25" s="301" t="s">
        <v>1362</v>
      </c>
      <c r="C25" s="270">
        <v>4</v>
      </c>
      <c r="D25" s="271">
        <v>5</v>
      </c>
      <c r="E25" s="271">
        <v>2</v>
      </c>
      <c r="F25" s="271">
        <v>1</v>
      </c>
      <c r="G25" s="271">
        <v>1</v>
      </c>
      <c r="H25" s="271"/>
      <c r="I25" s="271"/>
      <c r="J25" s="271"/>
      <c r="K25" s="271">
        <v>1</v>
      </c>
      <c r="L25" s="305">
        <v>0.9</v>
      </c>
    </row>
    <row r="26" spans="1:12" ht="29.25" customHeight="1" x14ac:dyDescent="0.25">
      <c r="A26" s="378"/>
      <c r="B26" s="301" t="s">
        <v>1361</v>
      </c>
      <c r="C26" s="270">
        <v>4</v>
      </c>
      <c r="D26" s="271">
        <v>17</v>
      </c>
      <c r="E26" s="271">
        <v>9</v>
      </c>
      <c r="F26" s="271">
        <v>1</v>
      </c>
      <c r="G26" s="271">
        <v>2</v>
      </c>
      <c r="H26" s="271">
        <v>1</v>
      </c>
      <c r="I26" s="271"/>
      <c r="J26" s="271">
        <v>1</v>
      </c>
      <c r="K26" s="271">
        <v>3</v>
      </c>
      <c r="L26" s="305">
        <v>0.84</v>
      </c>
    </row>
    <row r="27" spans="1:12" ht="19.5" customHeight="1" x14ac:dyDescent="0.25">
      <c r="A27" s="303">
        <v>6</v>
      </c>
      <c r="B27" s="303">
        <v>22</v>
      </c>
      <c r="C27" s="308">
        <f>SUM(C5:C26)</f>
        <v>111</v>
      </c>
      <c r="D27" s="308">
        <f>SUM(D5:D26)</f>
        <v>311</v>
      </c>
      <c r="E27" s="308">
        <f>SUM(E5:E26)</f>
        <v>140</v>
      </c>
      <c r="F27" s="308">
        <f>SUM(F5:F26)</f>
        <v>73</v>
      </c>
      <c r="G27" s="308">
        <f>SUM(G5:G26)</f>
        <v>42</v>
      </c>
      <c r="H27" s="308">
        <f t="shared" ref="H27:K27" si="0">SUM(H5:H26)</f>
        <v>12</v>
      </c>
      <c r="I27" s="308">
        <f t="shared" si="0"/>
        <v>2</v>
      </c>
      <c r="J27" s="308">
        <f t="shared" si="0"/>
        <v>1</v>
      </c>
      <c r="K27" s="308">
        <f t="shared" si="0"/>
        <v>42</v>
      </c>
      <c r="L27" s="307">
        <v>0.91</v>
      </c>
    </row>
    <row r="28" spans="1:12" x14ac:dyDescent="0.25">
      <c r="A28" s="75"/>
      <c r="B28" s="75"/>
      <c r="C28" s="75"/>
      <c r="D28" s="76"/>
      <c r="E28" s="76"/>
      <c r="F28" s="76"/>
      <c r="G28" s="76"/>
      <c r="H28" s="76"/>
      <c r="I28" s="76"/>
      <c r="J28" s="76"/>
      <c r="K28" s="76"/>
      <c r="L28" s="302"/>
    </row>
    <row r="29" spans="1:12" ht="15" customHeight="1" x14ac:dyDescent="0.25">
      <c r="A29" s="376" t="s">
        <v>1352</v>
      </c>
      <c r="B29" s="376"/>
      <c r="C29" s="376"/>
      <c r="D29" s="376"/>
      <c r="E29" s="376"/>
      <c r="F29" s="376"/>
      <c r="G29" s="376"/>
      <c r="H29" s="376"/>
      <c r="I29" s="376"/>
      <c r="J29" s="376"/>
      <c r="K29" s="376"/>
      <c r="L29" s="376"/>
    </row>
    <row r="30" spans="1:12" x14ac:dyDescent="0.25">
      <c r="A30" s="309"/>
      <c r="B30" s="309"/>
      <c r="C30" s="309"/>
      <c r="D30" s="309"/>
      <c r="E30" s="309"/>
      <c r="F30" s="309"/>
      <c r="G30" s="309"/>
      <c r="H30" s="309"/>
      <c r="I30" s="309"/>
      <c r="J30" s="309"/>
      <c r="K30" s="309"/>
      <c r="L30" s="309"/>
    </row>
  </sheetData>
  <mergeCells count="11">
    <mergeCell ref="A29:L29"/>
    <mergeCell ref="E3:K3"/>
    <mergeCell ref="A6:A11"/>
    <mergeCell ref="A21:A23"/>
    <mergeCell ref="A25:A26"/>
    <mergeCell ref="A1:L1"/>
    <mergeCell ref="A12:A20"/>
    <mergeCell ref="A3:A4"/>
    <mergeCell ref="B3:B4"/>
    <mergeCell ref="C3:C4"/>
    <mergeCell ref="D3:D4"/>
  </mergeCells>
  <printOptions horizontalCentered="1"/>
  <pageMargins left="0.2" right="0.2" top="0.25" bottom="0" header="0.3" footer="0.3"/>
  <pageSetup paperSize="9" scale="8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ЗДҮАХ хэрэгжүүлэх төлөвлөгөө </vt:lpstr>
      <vt:lpstr>Sheet1</vt:lpstr>
      <vt:lpstr>Sheet2</vt:lpstr>
      <vt:lpstr>'ЗДҮАХ хэрэгжүүлэх төлөвлөгөө '!_Hlk81926218</vt:lpstr>
      <vt:lpstr>'ЗДҮАХ хэрэгжүүлэх төлөвлөгөө '!_Hlk81926476</vt:lpstr>
      <vt:lpstr>'ЗДҮАХ хэрэгжүүлэх төлөвлөгөө '!Print_Titles</vt:lpstr>
    </vt:vector>
  </TitlesOfParts>
  <Company>CtrlSoft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Anar</dc:creator>
  <cp:lastModifiedBy>User</cp:lastModifiedBy>
  <cp:lastPrinted>2021-11-30T08:32:06Z</cp:lastPrinted>
  <dcterms:created xsi:type="dcterms:W3CDTF">2020-11-10T02:48:07Z</dcterms:created>
  <dcterms:modified xsi:type="dcterms:W3CDTF">2025-09-03T02:25:33Z</dcterms:modified>
</cp:coreProperties>
</file>