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00"/>
  </bookViews>
  <sheets>
    <sheet name="Здүах" sheetId="1" r:id="rId1"/>
    <sheet name="Товчоо" sheetId="3" r:id="rId2"/>
  </sheets>
  <definedNames>
    <definedName name="_xlnm._FilterDatabase" localSheetId="0" hidden="1">Здүах!$I$1:$I$404</definedName>
    <definedName name="_Hlk81926218" localSheetId="0">Здүах!$H$146</definedName>
    <definedName name="bookmark2" localSheetId="0">Здүах!$C$229</definedName>
    <definedName name="bookmark3" localSheetId="0">Здүах!$C$230</definedName>
    <definedName name="bookmark6" localSheetId="0">Здүах!$C$233</definedName>
    <definedName name="bookmark7" localSheetId="0">Здүах!#REF!</definedName>
    <definedName name="bookmark8" localSheetId="0">Здүах!$C$279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8" i="3" l="1"/>
  <c r="J28" i="3"/>
  <c r="I28" i="3"/>
  <c r="H28" i="3"/>
  <c r="G28" i="3"/>
  <c r="F28" i="3"/>
  <c r="E28" i="3"/>
  <c r="D28" i="3"/>
  <c r="C28" i="3"/>
  <c r="I45" i="1" l="1"/>
  <c r="I399" i="1" l="1"/>
  <c r="I286" i="1"/>
  <c r="I216" i="1"/>
  <c r="I151" i="1"/>
  <c r="I133" i="1"/>
  <c r="I95" i="1"/>
  <c r="I207" i="1" l="1"/>
  <c r="I253" i="1"/>
  <c r="I234" i="1"/>
  <c r="I105" i="1"/>
  <c r="I73" i="1"/>
  <c r="I14" i="1"/>
  <c r="I120" i="1"/>
  <c r="I371" i="1"/>
  <c r="I381" i="1"/>
  <c r="I351" i="1" l="1"/>
  <c r="I324" i="1"/>
  <c r="I305" i="1"/>
  <c r="I293" i="1"/>
  <c r="I157" i="1"/>
  <c r="I400" i="1" l="1"/>
  <c r="B83" i="1"/>
  <c r="B76" i="1"/>
</calcChain>
</file>

<file path=xl/sharedStrings.xml><?xml version="1.0" encoding="utf-8"?>
<sst xmlns="http://schemas.openxmlformats.org/spreadsheetml/2006/main" count="1895" uniqueCount="1273">
  <si>
    <t xml:space="preserve">                      Аймгийн Засаг даргын 2021 оны А/51 дүгээр захирамжийн 1 дүгээр хавсралт</t>
  </si>
  <si>
    <t>ЗДҮАХ-Т тусгагдсан зорилт</t>
  </si>
  <si>
    <t>№</t>
  </si>
  <si>
    <t>Зорилтыг хэрэгжүүлэх арга хэмжээ</t>
  </si>
  <si>
    <t>Хэрэгжих хугацаа</t>
  </si>
  <si>
    <t>Эх үүсвэр</t>
  </si>
  <si>
    <t>Хэрэгжилт</t>
  </si>
  <si>
    <t>Хувь</t>
  </si>
  <si>
    <t xml:space="preserve">Хүрэх түвшин, үр дүнгийн үзүүлэлт </t>
  </si>
  <si>
    <t>Төсөв</t>
  </si>
  <si>
    <t>НЭГ. ЭНЭРЛИЙН БОДЛОГООР ЭРСДЭЛИЙГ ДАВНА</t>
  </si>
  <si>
    <t>1.1. “Ковид-19” халдварт цар тахлаас үүдэлтэй эдийг засаг, нийгмийн хүндрэлийг даван туулах бодлогын цогц  арга хэмжээг хэрэгжүүлнэ.</t>
  </si>
  <si>
    <t>1.1.1. “Ковид-19” халдварт цар тахлаас үүдэлтэй эдийн засаг, нийгмийн хүндрэлийг даван туулах арга хэмжээг Засгийн газар, Улсын онцгой комиссоос зөвлөмж, чиглэл болгосны дагуу орон нутгийн бодит нөхцөл байдалтай уялдуулан зохион байгуулж, хэрэгжүүлнэ.</t>
  </si>
  <si>
    <t xml:space="preserve"> Арга хэмжээний санхүүжилтийн хөрөнгийг аймгийн орон нутгийн төсвөөс шийдвэрлүүлэн ажиллана.</t>
  </si>
  <si>
    <t>2021-2023</t>
  </si>
  <si>
    <t>Улсын төсөв</t>
  </si>
  <si>
    <t>Тухайн үеийн нөхцөл байдалтай холбоотой  шийдвэрлэсэн байна</t>
  </si>
  <si>
    <t>“Ковид-19” халдварт цар тахлын үед иргэн, аж ахуйн нэгжийг дэмжих арга хэмжээг аймагт үргэлжлүүлэн хэрэгжүүлнэ.</t>
  </si>
  <si>
    <t>Төр засгийн шийдвэрийн хэрэгжилтийг хангуулсан байна.</t>
  </si>
  <si>
    <t>1.1.2. Шинэ болон сэргэн тархаж байгаа цар тахлын халдвараас сэргийлэх, халдвар хамгааллын дэглэмийг мөрдүүлж, эрүүл мэндийн тусламж, үйлчилгээний хариу арга хэмжээний бэлэн байдлыг хангана.</t>
  </si>
  <si>
    <t>Ковид-19 халдварт цар тахлын эрсдэлээс урьдчилан сэргийлж, бэлэн байдлыг хангуулан нөөцийн бэлэн байдлыг бүрдүүлж, хариу арга хэмжээг хэрэгжүүлнэ.</t>
  </si>
  <si>
    <t>Улсын төсөв, ОНТ</t>
  </si>
  <si>
    <t>Бэлэн байдлыг хангасан байна.</t>
  </si>
  <si>
    <t>Томуу, томуу төст өвчин, гэдэсний халдвар, гар хөл амны өвчний улирлын үед ерөнхий боловсролын сургууль, сургуулийн өмнөх боловсролын байгууллагын үйл ажиллагаанд хяналт тавьж, халдвараас сэргийлэх ажлыг тогтмол зохион байгуулна.</t>
  </si>
  <si>
    <t>ОНТ</t>
  </si>
  <si>
    <t>Томуу, томуу төст өвчнөөс урьдчилан сэргийлэх арга хэмжээ авагдсан байна.</t>
  </si>
  <si>
    <t>Молекул биологийн оношилгооны арга зүйг аймагтаа нэвтрүүлж, иж бүрэн лабораторитай /PCR шинжилгээний аппарат/ болгоно</t>
  </si>
  <si>
    <t>Дундаж</t>
  </si>
  <si>
    <t xml:space="preserve">ХОЁР. ХҮНИЙ ХӨГЖЛИЙН БОДЛОГО.   ЭРДЭМ БОЛОВСРОЛД ЭРС ӨӨРЧЛӨЛТ      
</t>
  </si>
  <si>
    <t>2.1. Хүн бүрт чанартай боловсрол эзэмших тэгш боломж бүрдүүлж, тэгш хамруулах тогтолцоог бэхжүүлнэ.</t>
  </si>
  <si>
    <t>2.1.1. Сургуулийн өмнөх боловсролын хамрагдалтыг нэмэгдүүлж, удирдлагын арга барил, үйлчилгээний чанарыг сайжруулан, хүүхдийн авьяасыг илрүүлэн хөгжүүлнэ.</t>
  </si>
  <si>
    <t>Хүүхдийн цэцэрлэгийн эрхлэгч, багш сонгон шалгаруулж, томилох үйл ажиллагааг ил тод, иргэдийн хяналттай болгоно.</t>
  </si>
  <si>
    <t>2021-2024</t>
  </si>
  <si>
    <t>"СӨБ-ХӨГЖИЛ" / Багшийн хөгжил, хүүхдийн хөгжил/ дэд хөтөлбөр боловсруулан хэрэгжүүлнэ.</t>
  </si>
  <si>
    <t>ОНТөсөв, төсөл, хөтөлбөр</t>
  </si>
  <si>
    <t>“Гэр бүлийн орчинд хүүхдийн хөгжлийг дэмжих" хөтөлбөрийг хэрэгжүүлнэ.</t>
  </si>
  <si>
    <t>Хөтөлбөрийн хэрэгжилтийг хангуулсан байна.</t>
  </si>
  <si>
    <t xml:space="preserve">2.1.2. Ерөнхий боловсролын сургуулийн удирдлагын арга барилыг шинэчлэн, сургалтын чанарыг ахиулан, чанарын үнэлгээний тогтолцоог нэвтрүүлэн ЭЕШ-ын дүнг улсын хэмжээнд эзлэх байрыг тогтмол ахиулна. </t>
  </si>
  <si>
    <t>Ерөнхий боловсролын сургуульд захирал, багш сонгон шалгаруулж, томилох үйл ажиллагааг улс төрөөс хараат бус, ил тод, иргэдийн оролцоотой болгоно.</t>
  </si>
  <si>
    <t xml:space="preserve">"Сургуулийн хөгжил, шинэчлэл"  дэд хөтөлбөр боловсруулан хэрэгжүүлнэ. </t>
  </si>
  <si>
    <t xml:space="preserve">Хөтөлбөрт   44 сургууль хамрагдана. Хэрэгжилт 35 хувьд хүрсэн байна.   </t>
  </si>
  <si>
    <t xml:space="preserve">Улсын тэргүүний сургуулийн захирлуудын шилдэг туршлагыг нэвтрүүлж, сургуулиудын менежментэд дэвшил бий болгоно. </t>
  </si>
  <si>
    <t>Орон нутгийн төсөв</t>
  </si>
  <si>
    <t>Сайн туршлагыг нэвтрүүлсэн байна.</t>
  </si>
  <si>
    <t>"Эх хэлээ эрхэмлэе" хөтөлбөр /монгол, казах, тува/ хэрэгжүүлнэ</t>
  </si>
  <si>
    <t xml:space="preserve"> "Хүүхэд хөгжил, хүмүүжил, хамгаалал"  хөтөлбөр хэрэгжүүлнэ</t>
  </si>
  <si>
    <t>Чанарын үнэлгээний түвшинг ахиулна</t>
  </si>
  <si>
    <t xml:space="preserve">ОНТөсөв, </t>
  </si>
  <si>
    <t>"ЭЕШ-ын үр дүнг дээшлүүлэх-II" хөтөлбөрийг хэрэгжүүлнэ.</t>
  </si>
  <si>
    <t>“Тэгш хамран сургалт- тэгш хүртээмжит боловсрол’ хөтөлбөрийг хэрэгжүүлж, суралцагчдад чанартай боловсролыг тэгш, хүртээмжтэй олгох боломжийг бүрдүүлнэ.</t>
  </si>
  <si>
    <t>Улс,  олон улс,  бүс, төрөлжсөн,  нэрэмжит олимпиадыг зохион явуулах,  олимпиадад оролцоход дэмжлэг үзүүлнэ</t>
  </si>
  <si>
    <t>Орон нутгийн төсөв, хувийн хэвшлийн дэмжлэг</t>
  </si>
  <si>
    <t>Дэмжлэг үзүүлсэн байна.</t>
  </si>
  <si>
    <t>Аймгийн Засаг даргын дэргэдэх “Боловсролын зөвлөл” байгуулан ажиллуулна.</t>
  </si>
  <si>
    <t>Ажлын чиглэл, төлөвлөгөөний дагуу үйл ажиллагаа явуулсан байна.</t>
  </si>
  <si>
    <t>2.1.3. Боловсролын байгууллагын удирдлага, багш нарыг хөгжүүлэн, мэдлэг боловсролыг дээшлүүлж, чадварлаг боловсон хүчнээр хангана. .</t>
  </si>
  <si>
    <t>" Багшийн хөгжил-Сургалтын чанар" хөтөлбөр хэрэгжүүлнэ</t>
  </si>
  <si>
    <t xml:space="preserve">Хөтөлбөрийн хэрэгжилтийг хангуулсан байна. </t>
  </si>
  <si>
    <t>Боловсролын байгууллагын багш, ажилчдын үйл ажиллагаанд мониторинг хийж, багш нарын ажлыг дүгнэх, урамшуулах арга замыг боловсронгуй болгоно.</t>
  </si>
  <si>
    <t>Улс, орон нутгийн төсөв</t>
  </si>
  <si>
    <t xml:space="preserve">Сургалтын үйл ажиллагаа, үр дүнд хөндлөнгийн хяналт тавьдаг тогтолцоо бүрдүүлнэ.  </t>
  </si>
  <si>
    <t>"Чадварлаг багш" арга хэмжээг хэрэгжүүлж, багшийн үнэлэмж, бүтээмж, гүйцэтгэлд суурилсан тогтолцоог нэвтрүүлнэ</t>
  </si>
  <si>
    <t>Улсын төсөв, ОНТөсөв</t>
  </si>
  <si>
    <t xml:space="preserve">Багш нарын мэдлэг чадвар ахисан байна. </t>
  </si>
  <si>
    <t>2.1.4. Суралцагчдад ээлтэй сургалтын орчныг бүрдүүлж, хүртээмжийг нэмэгдүүлэх, тусгай хэрэгцээт хүүхдийн сургууль, цэцэрлэгт сурах, хөгжих боломжийг бүрдүүлнэ.</t>
  </si>
  <si>
    <t xml:space="preserve"> Хос хэл дээр сургалт явуулдаг сургуулиудын бага болон суурь боловсролын сургалтын хөтөлбөр, суралцахуйн удирдамжийг шинэчилж, агуулгын хүрээнд үнэлгээний аргачлал, стандарт боловсруулах ажлыг БСШУ-ны яамтай хамтарч шийдвэрлэнэ.  </t>
  </si>
  <si>
    <t>2021-2022</t>
  </si>
  <si>
    <t xml:space="preserve">Хос хэлний сургалттай сургуулиудын 2-5 дугаар ангийн монгол хэлний хичээлийн сурах бичиг, сурагчийн дасгал ажлын ном, гарын авлага, толь бичиг цогцоор нь зохиож, хэвлүүлнэ. </t>
  </si>
  <si>
    <t>2-5 дугаар ангийн монгол хэлний гарын авлага,  сурах бичигтэй болсон байна.</t>
  </si>
  <si>
    <t>"Эко сургууль" хөтөлбөрийг хэрэгжүүлнэ.</t>
  </si>
  <si>
    <t>Хөтөлбөрийн хэрэгжилт 50 хувьд хүрсэн байна.</t>
  </si>
  <si>
    <t>Ерөнхий боловсролын сургуулиудын "Үдийн хоол" өгөх нөхцөл бололцоог бүрдүүлнэ.</t>
  </si>
  <si>
    <t>Улсын төсөв, орон нутгийн дэмжлэгээр</t>
  </si>
  <si>
    <t>Сургуулиуд үдийн хоол өгөх боломж, нөхцөлийг үе шаттай хэрэгжүүлсэн байна.</t>
  </si>
  <si>
    <t>Ерөнхий боловсролын сургуулиудын сурагчдыг шүүлтүүртэй цэвэр усаар үе шаттайгаар хангана.</t>
  </si>
  <si>
    <t>Улс, орон нутгийн төсөв, төсөл, хөтөлбөр</t>
  </si>
  <si>
    <t>Зарим сургуулийг шүүлтүүртэй цэвэр усаар хангасан байна</t>
  </si>
  <si>
    <t>Цахим сургалтын санг хөгжүүлж, сургалтын хөтөлбөр, агуулга, хичээл боловсруулан бүх насны иргэдэд суралцах боломжийг бүрдүүлнэ.</t>
  </si>
  <si>
    <t>"Дотуур байр-Миний гэр" хөтөлбөр хэрэгжүүлнэ</t>
  </si>
  <si>
    <t>ОНтөсөв,  хувийн хэвшил</t>
  </si>
  <si>
    <t>Хөтөлбөрийн хэрэгжилтийг  хангуулсан байна.</t>
  </si>
  <si>
    <t>Тусгай хэрэгцээт боловсролыг орон нутагт хэрэгжүүлэх, тэгш хамруулах, ээлтэй орчин бүрдүүлэх цогц үйл ажиллагааг зохион байгуулна.</t>
  </si>
  <si>
    <t xml:space="preserve">2.1.5. Насан туршийн боловсролын төвийн үйл ажиллагааг жигдрүүлж,  үр дүн, хүртээмжийг,  дээшлүүлнэ. </t>
  </si>
  <si>
    <t>Бичиг үсэггүй насанд хүрэгсдийн тоог багасгах, сургууль завсардсан хүүхдүүдийг дүйцсэн хөтөлбөрийн сургалтад тэгш хамруулан сургана.</t>
  </si>
  <si>
    <t>Насан туршийн боловсрол хариуцсан багш нарыг чадавхжуулах, хүний нөөцийг бэлтгэх, шаардлагатай сургалтын хэрэгслээр хангана.</t>
  </si>
  <si>
    <t>ОНТөсөв</t>
  </si>
  <si>
    <t xml:space="preserve">Бүх нийтийн эрх зүйн боловсрол, Санхүүгийн боловсрол, Тогтвортой хөгжлийн боловсрол, Эрүүл мэндийн боловсрол зэрэг хөтөлбөрүүдийн хэрэгжилтийг ард иргэдэд таниулахад дэмжлэг үзүүлнэ. </t>
  </si>
  <si>
    <t xml:space="preserve">2021-2024 </t>
  </si>
  <si>
    <t>2.2.1. Иргэн бүр урьдчилан сэргийлэх, эрт илрүүлэх эрүүл мэндийн үзлэг, оношилгоонд тогтмол хамрагдах, эмчлүүлэх боломжийг бүрдүүлж, иргэдийн эрүүл мэндийн боловсролыг дээшлүүлэн эрүүл, идэвхтэй амьдралын хэв маягийг төлөвшүүлнэ.</t>
  </si>
  <si>
    <t>1</t>
  </si>
  <si>
    <t>Өвчнөөс урьдчилан сэргийлэх, эрт илрүүлэг үзлэгт иргэдийн хамрагдалтыг нэмэгдүүлэх арга хэмжээг үе шаттайгаар хэрэгжүүлнэ.</t>
  </si>
  <si>
    <t>Улсын төсөв, ЭМД-ын сан</t>
  </si>
  <si>
    <t>2</t>
  </si>
  <si>
    <t>Нэгдсэн эмнэлгийн нарийн мэргэжлийн эмч нарын үзлэгийг сумдад жилд 1 удаа тогтмол зохион байгуулна.</t>
  </si>
  <si>
    <t>Жилд 1-ээс доошгүй удаа зохион байгуулсан байна.</t>
  </si>
  <si>
    <t>3</t>
  </si>
  <si>
    <t>Халдварт болон халдварт бус өвчнөөс сэргийлэх, хянах, илрүүлэх, хариу арга хэмжээ авах үйл ажиллагааг эрчимжүүлнэ</t>
  </si>
  <si>
    <t>Төсөл, хөтөлбөр, ОНТ</t>
  </si>
  <si>
    <t>4</t>
  </si>
  <si>
    <t>Засгийн газраас хэрэгжүүлж буй эрүүл мэндийн чиглэлийн хөтөлбөрүүдийн хэрэгжилтийг хангана</t>
  </si>
  <si>
    <t>5</t>
  </si>
  <si>
    <t>Нүхэн жорлонтой эмнэлгийг үе шаттайгаар орчин үеийн ариун цэврийн байгууламжтай болгоно.</t>
  </si>
  <si>
    <t>Улсын төсөв ОНТ, төсөл хөтөлбөр</t>
  </si>
  <si>
    <t>ЭМ-ийн төвүүд үе шаттай шаардлага хангасан байгууламжтай болсон байна</t>
  </si>
  <si>
    <t>2.2.2. Эрүүл мэндийн тусламж, үйлчилгээний хариу арга хэмжээний бэлэн байдлыг хангана</t>
  </si>
  <si>
    <t xml:space="preserve">Дархлаажуулалт бүхий халдварт өвчний тандалтыг эрчимжүүлж, дархлаажуулалтын хамралтыг нэмэгдүүлнэ. </t>
  </si>
  <si>
    <t>Тарваган тахал өвчний голомттой бүс нутагт амьдардаг ард иргэдэд чиглэсэн мэдээлэл сургалт, сурталчилгааны ажлыг эрчимжүүлж, тарваган тахал болон түүнтэй хамт тохиолдох өвчний байгалийн голомт хяналт, тандалт шинжилгээний хамрах хүрээг нэмэгдүүлнэ.</t>
  </si>
  <si>
    <t>Аймгийн хэмжээнд шинэ болон сэргэн тархаж байгаа халдварт өвчний дэгдэлтийг эрт сэрэмжлүүлэх, хариу арга хэмжээг шуурхай авах баг байгуулж, багийг чадавхжуулна</t>
  </si>
  <si>
    <t xml:space="preserve">2.2.3. Яаралтай тусламжийн чанар, үйлчилгээний хүртээмжийг сайжруулна. </t>
  </si>
  <si>
    <t>Бүх шатны эрүүл мэндийн байгууллагуудын яаралтай тусламжийн өрөөг стандартын дагуу зохион байгуулан шаардлагатай тоног төхөөрөмжөөр хангаж, хүний нөөцийг чадавхжуулна.</t>
  </si>
  <si>
    <t xml:space="preserve"> Сумдын ЭМт-ийн яаралтай  тусламж үзүүлэх боломж нөхцөлийг шат дараатай  бүрдүүлсэн байна.</t>
  </si>
  <si>
    <t>2.2.4. “Цахим Монгол” арга хэмжээний хүрээнд эрүүл мэндийн мэдээллийн нэгдсэн сан бүрдүүлж, орон нутагт хийгдэх оношилгоо, эмчилгээнд алсын зайн технологи ашиглан, цахим эрт илрүүлэг, эргэн дуудах тогтолцоог бүрдүүлнэ.</t>
  </si>
  <si>
    <t>Эрүүл мэндийн байгууллагуудын эмч тус бүрийг шат дараатайгаар компьютержуулна.</t>
  </si>
  <si>
    <t>Улсын төсөв, ОНТөсөв, Төсөл, хөтөлбөр</t>
  </si>
  <si>
    <t xml:space="preserve"> СЭМТ, ӨЭМТөвүүдэд үе шаттайгаар хэрэгжүүлсэн байна. </t>
  </si>
  <si>
    <t>Телемедициний сүлжээг өргөтгөж, алслагдсан зарим сумыг аймагтай, аймгийн нэгдсэн эмнэлгийн тасгуудыг 3 дугаар шатлалын эмнэлгүүдтэй холбож ажиллах арга хэмжээ авна.</t>
  </si>
  <si>
    <t>Аймгийн нэгдсэн эмнэлгийн  тасаг, зарим  сумын ЭМТөвд хэрэгжүүлсэн байна.</t>
  </si>
  <si>
    <t>Мобайл технологийг анхан шатны эрүүл мэндийн байгууллагуудад нэвтрүүлж, орон нутагт оношлох, эмчлэх боломжоор хангана.</t>
  </si>
  <si>
    <t>Сумдын ЭМТөвд үе шаттайгаар хэрэгжсэн байна.</t>
  </si>
  <si>
    <t>2.2.5. Гүйцэтгэлд суурилсан санхүүжилтийн оновчтой арга, хэлбэрийг нэвтрүүлж, эрүүл мэндийн даатгалын тусламж, үйлчилгээний нэр, төрлийг нэмэгдүүлэн, эрсдэлийн сан байгуулахтай холбоотой гарсан шийдвэрүүдийг хэрэгжүүлнэ.</t>
  </si>
  <si>
    <t xml:space="preserve">Эмнэлгийн тусламж үйлчилгээг сайжруулж, шинэ түвшинд хүргэх менежментийн шилдэг туршлагыг судлан, нэвтрүүлнэ. </t>
  </si>
  <si>
    <t>Эмнэлгийн үйлчилгээний чанар сайжирсан байна.</t>
  </si>
  <si>
    <t xml:space="preserve">Эрүүл мэндийн байгууллагын удирдах ажилтны гүйцэтгэлийг мэдлэг чадвар, туршлага, үйл ажиллагааны үр дүнг шалгуур болгон үнэлж, дүгнэнэ.   </t>
  </si>
  <si>
    <t>Удирдлагуудын ажлын гүйцэтгэлийг үнэлж дүгнэсэн байна.</t>
  </si>
  <si>
    <t>Эрүүл мэндийн даатгалын Эрсдэлийн сан байгуулахтай холбоотой гарсан шийдвэрүүдийг хэрэгжүүлэн ажиллана.</t>
  </si>
  <si>
    <t>Шийдвэрүүдийн хэрэгжилтийг ханган ажилласан байна.</t>
  </si>
  <si>
    <t>2.2.6. Эм, эмнэлгийн хэрэгслийн чанар, аюулгүй байдлыг хангаж, хүртээмжийг нэмэгдүүлнэ.</t>
  </si>
  <si>
    <t xml:space="preserve">Сумдын эмийн эргэлтийн санг зохион байгуулалтад оруулан хяналт тавьж, иргэд чанартай, хөнгөлөлттэй эмээр хангагдах, байгууллагын өөрийн орлогыг нэмэгдүүлэх боломжийг бүрдүүлнэ. </t>
  </si>
  <si>
    <t>2021-2025</t>
  </si>
  <si>
    <t>Ажлын гүйцэтгэлээр</t>
  </si>
  <si>
    <t>Иргэд хөнгөлттэй, аюулгүй эмээр хангагдах боломж бүрдсэн байна.</t>
  </si>
  <si>
    <t>2.2.7. Эмч, эмнэлгийн мэргэжилтнүүдийг гадаад, дотоодод туршлага судлуулах, сургалтад хамруулан чадавхжуулж, эрүүл мэндийн ажилтны нийгмийн хамгааллыг дэмжинэ.</t>
  </si>
  <si>
    <t>Анхан шатны эрүүл мэндийн байгууллагуудыг нарийн мэргэжлийн эмчээр хангана.</t>
  </si>
  <si>
    <t xml:space="preserve">Зарим СЭМТ,ӨЭМТөвийг нарийн мэргэжил, мэргэшлийн эмчээр хангана </t>
  </si>
  <si>
    <t>Эрүүл мэндийн байгууллагын эмч, дунд мэргэжилтнүүдийг гадаад, дотоодод туршлага судлуулан богино хугацааны сургалтад хамруулж, чадавхжуулна.</t>
  </si>
  <si>
    <t>2022-2024</t>
  </si>
  <si>
    <t xml:space="preserve"> Эмч, дунд мэргэжилтнүүд   богино хугацааны сургалтад шат дараатай хамрагдсан байна </t>
  </si>
  <si>
    <t>Эрүүл мэндийн салбарын албан хаагчид, суманд ажиллахаар очсон эмч, мэргэжилтнүүдийг тогтвор суурьшилтай ажиллуулахад дэмжлэг үзүүлнэ.</t>
  </si>
  <si>
    <t>Аймг, сумын ОНТөсөв</t>
  </si>
  <si>
    <t>Эрүүл мэндийн салбарын албан хаагчдад дэмжлэг үзүүлсэн байна.</t>
  </si>
  <si>
    <t>Сумдын багийн эмч нарын ажиллах орчин, нөхцөлийг сайжруулж, шаардлагатай эмнэлгийн хэрэгслээр  хангана.</t>
  </si>
  <si>
    <t>Багийн эмч нарын ажиллахад шаардлагатай эмнэлгийн хэрэгслээр хангагдсан байна</t>
  </si>
  <si>
    <t>2.2.8. Эх, хүүхдэд ээлтэй  орчин бүрдүүлэн тусламж үйлчилгээний чанар хүртээмжийг сайжруулж, бусад салбарын оролцоог нэмэгдүүлэн эх, хүүхдийн эндэгдлийг бууруулна.</t>
  </si>
  <si>
    <t>Аймгийн Нэгдсэн эмнэлгийн төрөх тасгийг “Амаржих газар” болгох асуудлыг судлан шийдвэрлүүлнэ.</t>
  </si>
  <si>
    <t>Аймгийн хэмжээний нийт нөхөн үржихүйн насны эмэгтэйчүүдийн суурь өвчинг илрүүлэх судалгаа хийж, зорилтот бүлгийн эмэгтэйчүүдэд дэмжлэг үзүүлнэ.</t>
  </si>
  <si>
    <t>Нөхөн үржихүйн насны эмэгтэйчүүдийн гэр бүлд нь "Гэр бүлийн хүчирхийлэл", "Нөхөн үржихүйн эрүүл мэнд"-ийн чиглэлээр сургалт зохион байгуулах ажлыг бүх сум, багийн түвшинд хэрэгжүүлнэ.</t>
  </si>
  <si>
    <t xml:space="preserve">Сум, баг, өрхийн түвшинд сургалт зохион байгуулсан байна. </t>
  </si>
  <si>
    <t>"Эх, хүүхдийн эрүүл мэндийг дэмжих сан"-ийн журмыг боловсронгуй болгож, сангийн болон “Эх, нярайн цомог”-ийн хөрөнгийг нэмэгдүүлэн хүртээмжийг сайжруулна.</t>
  </si>
  <si>
    <t xml:space="preserve">Эх, хүүхдийн эндэгдэл,  халдвар буурсан байна. </t>
  </si>
  <si>
    <t>Эх, хүүхдийн хяналтыг бүх шатанд сайжруулан удирдлагуудын хяналтын системийг бий болгож, үр дүнг тооцно.</t>
  </si>
  <si>
    <t>Аймаг, сумын ОНТөсөв</t>
  </si>
  <si>
    <t>Хяналтын тогтолцоог бүх шатанд хэрэгжүүлсэн байна.</t>
  </si>
  <si>
    <t>6</t>
  </si>
  <si>
    <t>"Эх, хүүхдэд ээлтэй" эмнэлэг, байгууллага болох хөдөлгөөнийг өрнүүлэн, орчин бүрдүүлж, бусад салбарын оролцоог нэмэгдүүлнэ.</t>
  </si>
  <si>
    <t xml:space="preserve">Хөдөлгөөн өрнүүлж зөвөлгөөн, чуулган  зохион байгуулж бусад салбарын оролцоог хангасан байна. </t>
  </si>
  <si>
    <t>2.3.1. Зорилтот бүлгүүдэд чиглэсэн нийгмийн халамжийн бодлогыг хэрэгжүүлнэ.</t>
  </si>
  <si>
    <t>Өрхийн мэдээллийн санг шинэчлэх ажлыг зохион байгуулна.</t>
  </si>
  <si>
    <t>УТөсөв /Халамжийн сан/</t>
  </si>
  <si>
    <t>-</t>
  </si>
  <si>
    <t xml:space="preserve">Нийгмийн халамжийн үйлчилгээг зорилтот бүлэгт чиглүүлж, чанар, хүртээмжийг сайжруулна. </t>
  </si>
  <si>
    <t>Амьжиргааны түвшин дээшилсэн байна</t>
  </si>
  <si>
    <t>Аймгийн Асрамжийн газрын барилгыг ашиглалтад оруулна.</t>
  </si>
  <si>
    <t xml:space="preserve">2.3.2. Аймгийн хөгжлийн бэрхшээлтэй хүүхдийн хөгжлийн төвийн үйл ажиллагаанд дэмжлэг үзүүлнэ. </t>
  </si>
  <si>
    <t>Хөгжлийн бэрхшээлтэй хүүхдэд чиглэсэн халамжийн үйл ажиллагааг өргөжүүлж, бүх талаар зөвлөгөө өгч, дэмжин ажиллана.</t>
  </si>
  <si>
    <t xml:space="preserve">Эмчлэх хүүдийн тоог нэмэгдүүлсэн байна. </t>
  </si>
  <si>
    <t>2.3.3. Хувиараа хөдөлмөр эрхлэгчид, ажилгүй иргэд болон ажил олгогчдыг дэмжиж, ажлын байрыг бий болгоно</t>
  </si>
  <si>
    <t>Хувиараа хөдөлмөр эрхлэгчид болон аж ахуйн нэгжид ажлын байр бий болгоход  бага хүүтэй зээл олгоно.</t>
  </si>
  <si>
    <t>ХЭДС</t>
  </si>
  <si>
    <t>Ажлын байр нэмэгдсэн байна</t>
  </si>
  <si>
    <t>Аж ахуй, бичил бизнес болон нөхөрлөл, хоршооны хэлбэрээр үйлдвэрлэл, үйлчилгээ эрхлэгчдэд санхүүгийн дэмжлэг үзүүлнэ.</t>
  </si>
  <si>
    <t>Ажилгүй иргэдийг малын гаралтай түүхий эд боловсруулах, хүнсний ногоо тариалахад тоног төхөөрөмжийн дэмжлэг үзүүлэн, нийтийг хамарсан ажлын хүрээнд иргэдийг түр ажлын байраар хангана</t>
  </si>
  <si>
    <t xml:space="preserve">2021-2024 
</t>
  </si>
  <si>
    <t>Дэмжлэг үзүүлж, түр ажлын байр бий болсон байна.</t>
  </si>
  <si>
    <t xml:space="preserve">2.3.4. Хөгжлийн бэрхшээлтэй иргэдийн хөдөлмөр эрхлэх боломж, нөхцөлийг нэмэгдүүлэхэд дэмжлэг үзүүлнэ. </t>
  </si>
  <si>
    <t xml:space="preserve">Хөгжлийн бэрхшээлтэй иргэдийг мэргэжил олгох түр сургалтад хамруулан ажлын байртай болоход дэмжлэг үзүүлнэ.                  </t>
  </si>
  <si>
    <t>ХБИргэд мэргэжил эзэмшиж, ажлын байртай болсон байна.</t>
  </si>
  <si>
    <t>Хувиараа хөдөлмөр эрхэлдэг хөгжлийн бэрхшээлтэй иргэдийн хөдөлмөр эрхлэлтийг дэмжиж, хөдөлмөр эрхлэх орон байраар хангах, санхүүгийн дэмжлэг олгоно.</t>
  </si>
  <si>
    <t>ХБИргэдэд дэмжлэг үзүүлсэн байна.</t>
  </si>
  <si>
    <t>2.3.5. Залуучуудад бизнес эрхлэх зорилгодоо хүрэхэд шаардлагатай бүх төрлийн дэмжлэг туслалцааг үзүүлж, орчин, нөхцөлийг бүрдүүлнэ.</t>
  </si>
  <si>
    <t xml:space="preserve">Залуучуудын хөдөлмөр эрхлэлтийг дэмжих загвар төвийг ажиллуулж, залуучуудын хөдөлмөр эрхлэлтийг дэмжихэд  зориулж гарааны бизнес эрхлэхэд санхүүгийн дэмжлэг үзүүлнэ. </t>
  </si>
  <si>
    <t>Залуучуудын хөдөлмөр эрхлэлт нэмэгдэж ажлын байр бий болсон байна.</t>
  </si>
  <si>
    <t xml:space="preserve">Залуучуудыг мэргэжил сургалтын төв, мэргэшил олгох сургалтад хамруулан  мэргэжилтэй ажиллах хүчин бэлтгэх замаар хөдөлмөр эрхлэлтийг нэмэгдүүлнэ.  </t>
  </si>
  <si>
    <t>Залуучуудын хөдөлмөр эрхлэлт нэмэгдсэн байна.</t>
  </si>
  <si>
    <t>2.3.6. Аймаг, сумын хөдөлмөрийн зах зээлийн онцлогт нийцсэн хөдөлмөр эрхлэлтийн хөтөлбөр хэрэгжүүлж, ажилгүйдлийг бууруулна.</t>
  </si>
  <si>
    <t>Газар тариаланг дэмжих цогц үйл ажиллагаа хэрэгжүүлж, хөдөлмөр эрхлэлтийг нэмэгдүүлнэ.</t>
  </si>
  <si>
    <t>Газар тариалан эрхэлж иргэд ажлын байртай болсон байна.</t>
  </si>
  <si>
    <t>Үндэсний хэмжээний томоохон бүтээн байгуулалт, төслүүдэд хөдөлмөрийн насны иргэдийг оролцуулах ажлыг нэгдсэн удирдлага, зохион байгуулалттай хэрэгжүүлж, ажилгүйдлийг бууруулна.</t>
  </si>
  <si>
    <t xml:space="preserve">Залуучуудын хөдөлмөр эрхлэлтийг дэмжих гар урлалын үзэсгэлэн худалдааг зохион байгуулна. </t>
  </si>
  <si>
    <t>Гар урлалын үзэсгэлэн худалдааг зохион байгуулсан байна.</t>
  </si>
  <si>
    <t xml:space="preserve">Хувь хүний хөгжил, хөдөлмөр эрхлэх үнэлгээнд тулгуурлан хөдөлмөр эрхлэлтийн зөвлөн туслах үйлчилгээг үзүүлнэ. </t>
  </si>
  <si>
    <t xml:space="preserve">2.3.7. Хөдөлмөр эрхлэлтийг дэмжих сангаас дэмжлэг туслалцаа авсан иргэд болон аж ахуйн нэгж байгууллагуудын үйлдвэрлэсэн бараа бүтээгдэхүүнийг борлуулахад дэмжлэг үзүүлнэ. </t>
  </si>
  <si>
    <t>Бараа бүтээгдэхүүн борлуулах борлуулалтын төв ажиллуулна.</t>
  </si>
  <si>
    <t>Бараа бүтээгдэхүүний борлуулалт нэмэгдсэн байна.</t>
  </si>
  <si>
    <t>2.3.8. Аймгийн хөдөлмөрийн зах зээлийн мэдээллийн санг бүрдүүлэн цахимжуулж, хөдөлмөр эрхлэлтийг дэмжсэн нийгмийн хандлага бий болгоно.</t>
  </si>
  <si>
    <t>Хөдөлмөрийн зах зээлийн мэдээллийн санг бүрдүүлэх,  цахимжуулах  арга хэмжээ авна.</t>
  </si>
  <si>
    <t xml:space="preserve">Шинээр ажилд орсон хүмүүст хөдөлмөрийн харилцаа, соёл, хандлагын зөв төлөвшил бий болгоход чиглэсэн ажил олгогчдын үйл ажиллагааг хэвшил болгоно.   </t>
  </si>
  <si>
    <t>Ажилтанд хөдөлмөрийн харилцаа, соёл, хандлагын зөв төлөвшил бий болсон байна.</t>
  </si>
  <si>
    <t>Хөдөлмөр эрхлэх нийгмийн хандлага, соёлыг бий болгох соён гэгээрүүлэх үйл ажиллагааг зохион байгуулна</t>
  </si>
  <si>
    <t>2.3.9. Хувийн хэвшил болон төрийн байгууллагуудад Хөдөлмөрийн аюулгүй байдал, эрүүл ахуйн хууль тогтоомжийн хэрэгжилтийг хангуулан ажил олгогчийн үүрэг хариуцлагыг дээшлүүлж, ажилтнууд аюул, эрсдэлээс өөрийгөө болон бусдыг хамгаалах зөв хандлагыг төлөвшүүлнэ.</t>
  </si>
  <si>
    <t xml:space="preserve">Хөдөлмөрийн аюулгүй байдал, эрүүл ахуйн орчныг сайжруулах аймгийн дэд хөтөлбөрийн хэрэгжилтийг хангуулна.
</t>
  </si>
  <si>
    <t>ХАБЭА тухай хууль тогтоомжийн хэрэгжилт хангагдсан байна.</t>
  </si>
  <si>
    <t xml:space="preserve">2.4.1. Иргэдийг нийтийн биеийн тамираар хичээллэхэд дэмжлэг үзүүлж, хөдөлгөөний дутагдлаас сэргийлнэ. </t>
  </si>
  <si>
    <t>Нийтийг хамарсан спортын арга хэмжээг иргэдийн насны бүлэгт тохируулан зохион байгуулахад дэмжлэг үзүүлнэ.</t>
  </si>
  <si>
    <t>Биеийн тамир, спортоор хичээллэгсдийн тоо нэмэгдсэн байна.</t>
  </si>
  <si>
    <t>Иргэдийг нийтийн биеийн тамираар хичээллэхэд төрийн  өмчийн сургуулиудын спорт заалыг үнэгүй ашиглуулна.</t>
  </si>
  <si>
    <t>Хөдөлгөөний хомсдолоос сэргийлэх зорилгоор аймгийн хэмжээнд байгууллага, олон нийтийг хамарсан дасгал, хөдөлгөөнийг тогтмол зохион байгуулж хэвшүүлнэ.</t>
  </si>
  <si>
    <t>2.4.2. Тамирчдын бэлтгэл сургуулилалт хийх орчин, нөхцөлийг бүрдүүлнэ.</t>
  </si>
  <si>
    <t xml:space="preserve"> Иргэдэд үйлчлэх спортын зориулалтын стандарт талбай, барилга байгууламжийг барина.</t>
  </si>
  <si>
    <t>Улсын төсөв, төсөл хөтөлбөр</t>
  </si>
  <si>
    <t xml:space="preserve">2.4.3. Аймгийн хэмжээнд спортыг хөгжүүлж, тамирчдын амжилтыг ахиулна. </t>
  </si>
  <si>
    <t>Өсвөр үеийн аймгийн шигшээ багийг байгуулж, дэмжлэг үзүүлнэ.</t>
  </si>
  <si>
    <t>Спортын төрлүүдээр өсвөр үеийн шигшээ багт дэмжлэг үзүүлсэн байна.</t>
  </si>
  <si>
    <t>Орон нутагт түлхүү хөгжүүлэх спортын төрлүүдээр Олон улс, улс, бүсийн тэмцээнийг аймагт зохион явуулна.</t>
  </si>
  <si>
    <t>Тэмцээн зохион байгуулагдсан байна.</t>
  </si>
  <si>
    <t>Олон улс, улсын чанартай уралдаан тэмцээнд оролцох тамирчдын замын зардалд дэмжлэг үзүүлнэ.</t>
  </si>
  <si>
    <t>Тэмцээнд оролцох тамирчдад дэмжлэг үзүүлсэн байна.</t>
  </si>
  <si>
    <t>Биеийн тамир, спортыг хөгжүүлэх аймгийн дэд хөтөлбөрийн хэрэгжилтийг хангаж ажиллана.</t>
  </si>
  <si>
    <t xml:space="preserve">2.5.1. Хүүхэд, залуучуудыг хөгжүүлэх, чөлөөт цагаа зөв боловсон өнгөрүүлэх таатай орчин бүрдүүлнэ </t>
  </si>
  <si>
    <t>Хүүхэд, залуучуудын хөгжлийн төвтэй болох арга хэмжээ авна</t>
  </si>
  <si>
    <t xml:space="preserve">Улсын төсөв </t>
  </si>
  <si>
    <t>2.5.2. Гэр бүл, хүүхэд, залуучуудын хөгжлийг бодлогоор дэмжинэ.</t>
  </si>
  <si>
    <t xml:space="preserve">"Гэр бүлийн хөгжлийг дэмжих" аймгийн дэд хөтөлбөрийг  хэрэгжүүлнэ.  </t>
  </si>
  <si>
    <t>ОНТөсөв, хувийн хэвшил</t>
  </si>
  <si>
    <t>Хүүхэд, залуучуудын оюун санааны хөгжлийг дээшлүүлэн, соён гэгээрүүлж, эх оронч үзэл, зөв хандлагатай болгох арга хэмжээ зохион байгуулна.</t>
  </si>
  <si>
    <t xml:space="preserve"> Төлөвлөгөөт ажил зохион байгуулсан байна. </t>
  </si>
  <si>
    <t>“Англи хэлтэй Өлгийчүүд” хөтөлбөр хэрэгжүүлж, залуучуудад хэлний мэдлэгээр дамжуулан бие даан хөгжих боломжийг бүрдүүлнэ.</t>
  </si>
  <si>
    <t>ОНТөсөв, хувийн хэвшил, төсөл, хөтөлбөр</t>
  </si>
  <si>
    <t xml:space="preserve">2.5.3. Аймгийн уран бүтээлч хүүхдүүдийн урлаг, авьяасыг хөгжүүлэн сурталчилна. </t>
  </si>
  <si>
    <t>Уран бүтээлч хүүхдүүдийн урлагийн тоглолтыг жил бүр аймгийн хэмжээнд зохион байгуулж, улсын хэмжээнд зохион байгуулагдах урлагийн арга хэмжээнд оролцоход дэмжлэг үзүүлнэ.</t>
  </si>
  <si>
    <t>Сургууль, цэцэрлэгийн орчныг хөгжлийн бэрхшээлтэй хүүхдийн хэрэгцээнд тулгуурлан засаж сайжруулна.</t>
  </si>
  <si>
    <t xml:space="preserve">Сургууль, цэцэрлэгийн орчныг үе шаттай зассан байна. </t>
  </si>
  <si>
    <t xml:space="preserve">2.5.5. Гэр бүлийн хүчирхийллийн нөхцөл байдалд дүгнэлт хийж, хүчирхийллийг бууруулна. </t>
  </si>
  <si>
    <t>"Аз жаргалтай гэр бүл" аяныг аймгийн хэмжээнд өрнүүлнэ.</t>
  </si>
  <si>
    <t>Аян зохион байгуулсан байна.</t>
  </si>
  <si>
    <t>Гэрч, хохирогчийг хамгаалах нэг цэгийн үйлчилгээний төвийг хариуцсан нийгмийн ажилтан, сэтгэл зүйчтэй болгоно.</t>
  </si>
  <si>
    <t>Сумдын Хүүхэд хамгааллын хамтарсан багийн үйл ажиллагааг эрчимжүүлж, шаардлагатай санхүүгийн эх үүсвэрийг сум тус бүрийн төсөвт тусгуулан хэрэгжүүлнэ.</t>
  </si>
  <si>
    <t>Сумдын Хүүхэд хамгааллын хамтарсан багийн  үйл ажиллагааны тайланг жил бүр аймгийн Засаг даргын зөвлөлөөр хэлэлцэн дүгнэлт хийж, зөвлөмж хүргүүлэн хэрэгжилтийг хангуулна.</t>
  </si>
  <si>
    <t>Хүүхэд хамгааллын хамтарсан багийн үйл ажиллагаа сайжирсан байна.</t>
  </si>
  <si>
    <t>2.5.6. Төрийн бус байгууллагын үйл ажиллагааг дэмжиж, хамтран ажиллана.</t>
  </si>
  <si>
    <t>Аймгийн ахмад, хөгжлийн бэрхшээлтэй иргэд, эмэгтэйчүүд, залуучуудын чуулга уулзалт, зөвлөгөөн зохион байгуулах, "Гэр бүлийн өдөр”, “Аавуудын өдөр”, “Охидын өдөр”, “Ахмадын өдөр”-ийг  тэмдэглэхийг хэвшүүлж,  төрийн бус байгууллагуудын үйл ажиллагаанд дэмжлэг үзүүлж, хамтарч ажиллана.</t>
  </si>
  <si>
    <t>Улсын төсөв, орон нутгийн төсөв</t>
  </si>
  <si>
    <t>Аймгийн ахмад, хөгжлийн бэрхшээлтэй иргэд, эмэгтэйчүүд, залуучуудын чуулга уулзалт, зөвлөгөөн зохион байгуулах ажил тогтмолжсон байна.</t>
  </si>
  <si>
    <t>Төрийн зарим чиг үүргийг төрийн бус байгууллагаар гүйцэтгүүлэхэд дэмжлэг үзүүлнэ.</t>
  </si>
  <si>
    <t>Төр, улаан загалмайн хамтын ажиллагааг бэхжүүлж, сайн дурын авлагагүй цусны донорын хөдөлгөөн өрнүүлэх, орон нутгийн хэмжээнд аюулгүй цус цусан бүтээгдэхүүний нөөц бүрдүүлэх, сургалт, сурталчилгааны ажлыг тогтмол зохион байгуулахад дэмжлэг үзүүлнэ.</t>
  </si>
  <si>
    <t>2.6.1. Түүх, уламжлал, өв соёл, зан заншил, соёл, урлагийн бүтээлийг хөгжүүлэн,  тогтвортой хөгжлийг  хангаж, сурталчилна.</t>
  </si>
  <si>
    <t>Аймагт уламжлал болгон бүх ард түмний урлагийн их наадам зохион байгуулна.</t>
  </si>
  <si>
    <t>2022, 2024</t>
  </si>
  <si>
    <t>Бүргэдийн баярт  гадаад орнуудын бүргэдчдийг оролцуулан олон улсын хэмжээнд сурталчилна.</t>
  </si>
  <si>
    <t>Өндөр түвшинд зохион байгуулагдсан байна.</t>
  </si>
  <si>
    <t>Аймгийг сурталчлах "Баян-Өлгийн хөгжил, дэвшил" өдөрлөгийг  Улаанбаатар хотод  зохион байгуулна.</t>
  </si>
  <si>
    <t xml:space="preserve">Угсаатны өв, соёлыг сурталчлах “Алтайн нүүдэлчдийн баяр” эвент арга хэмжээг тогтмол зохион байгуулна. </t>
  </si>
  <si>
    <t>Хугацаанд нь чанартай зохион байгуулсан байна.</t>
  </si>
  <si>
    <t>Үндэсний хэмжээнд хэрэгжиж буй хөтөлбөрүүдийг  хэрэгжүүлэхэд дэмжлэг үзүүлэн хэрэгжилтийг хангуулна</t>
  </si>
  <si>
    <t>Цахим соёлын арга хэмжээг орон нутагт зохион байгуулна.</t>
  </si>
  <si>
    <t xml:space="preserve">2.6.2. Музейн дэглэлтийг боловсронгуй болгож, сан хөмрөгийг баяжуулан, улсын жишигт нийцүүлэн хөгжүүлэх бодлого барьж ажиллана.  </t>
  </si>
  <si>
    <t>Орон нутгаас олдсон түүх, археологийн олдворуудыг аймагт татан авах, музейн сан хөмрөгт хадгалуулах эдийн засгийн эргэлтэд оруулах бүтээгдэхүүн болгон гадаад дотоодын үзэгчдийн тоог нэмэгдүүлнэ.</t>
  </si>
  <si>
    <t>Аймгийн музейн гадаадын болон хөрш улс орнуудтай  хамтын ажиллагааг хөгжүүлэн олон улсын хамтарсан үзэсгэлэн зохион байгуулахад дэмжлэг үзүүлж, боловсон хүчнийг чадавхжуулна.</t>
  </si>
  <si>
    <t xml:space="preserve">2.6.3. Номын сангийн технологийн үйлчилгээг боловсронгуй болгож, хүчин чадлыг нэмэгдүүлэн иргэдэд үзүүлэх үйлчилгээг чанартай, шуурхай хүргэнэ.  </t>
  </si>
  <si>
    <t>"Цахим номын сан" нэвтрүүлнэ.</t>
  </si>
  <si>
    <t xml:space="preserve">Улсын төсөв, ОНХС </t>
  </si>
  <si>
    <t>Номын сангийн  Lib-4U цогц программыг шинэчилнэ.</t>
  </si>
  <si>
    <t xml:space="preserve">Байгууллага болгон номын сантай болно.       </t>
  </si>
  <si>
    <t>Үе шаттай хэрэгжүүлсэн байна.</t>
  </si>
  <si>
    <t xml:space="preserve">ГУРАВ. ЭДИЙН ЗАСГИЙН БОДЛОГО                                                                                                                                                                                                                                                                                                                                                                                                  </t>
  </si>
  <si>
    <t>3.1.1. Батлагдсан төсвийг зориулалтын дагуу зарцуулах, төсвийн сахилга батыг сайжруулж, хэмнэлтийн горимд шилжүүлэн, хариуцлагыг дээшлүүлнэ.</t>
  </si>
  <si>
    <t>Урсгал төсвийг зориулалтын дагуу зарцуулах, сахилга бат, хяналт, хариуцлагыг  сайжруулна.</t>
  </si>
  <si>
    <t xml:space="preserve">Зөрчилгүй ажилласан байна. </t>
  </si>
  <si>
    <t>Төсвийг хэмнэлтийн горимд шилжүүлэн зардлыг бууруулж, өр, авлага үүсгэхгүй ажиллана.</t>
  </si>
  <si>
    <t xml:space="preserve"> Батлагдсан төсвийн хүрээнд  өргүй ажилласан байна. </t>
  </si>
  <si>
    <t>Төрийн сангаар хийгдэх санхүүжилт, төлбөр тооцоог  шуурхай гүйцэтгэж, төрийн сангийн төлбөр тооцооны үйл ажиллагаанд  байнгын хяналт тавьж, дотоод хяналтыг сайжруулна.</t>
  </si>
  <si>
    <t>2020-2024</t>
  </si>
  <si>
    <t xml:space="preserve">Санхүүгийн зөрчилгүй ажилласан байна. </t>
  </si>
  <si>
    <t>3.1.2. Төсвийн төлөвлөлт, зарцуулалтын  ил тод байдлыг хангаж ажиллана.</t>
  </si>
  <si>
    <t>Аймаг, сумдын Иргэдийн төлөөлөгчдийн хурлаас баталсан төсвийг олон нийтийн хэвлэл, мэдээллийн  хэрэгслээр иргэдэд танилцуулна.</t>
  </si>
  <si>
    <t>Төсвийн зарцуулалтын ил тод байдал хангагдсан байна.</t>
  </si>
  <si>
    <t>3.1.3. Татварын тайлагналт, хураалтын үйл ажиллагааг цахимжуулж, ил тод байдлыг нэмэгдүүлэх замаар татварын үйлчилгээг иргэд, татвар төлөгчдөд хүндрэлгүй болгож, татварын суурийг нэмэгдүүлнэ.</t>
  </si>
  <si>
    <t>Татварын орлогын төлөвлөгөөг бодитой төлөвлөн төсвийн орлогын төлөвлөгөөг төрөл тус бүрээр сар, улирал, жилээр жигд ханган биелүүлж, татвар төлөгчдийг татварт бүрэн хамруулна.</t>
  </si>
  <si>
    <t>Төсвийн орлогын төлөвлөгөөний биелэлт 100 хувь</t>
  </si>
  <si>
    <t>Татварын үйл ажиллагааг цахим хэлбэрт  бүрэн шилжүүлнэ.</t>
  </si>
  <si>
    <t xml:space="preserve"> ТУНС-ийн хэрэгжилтийг хангуулж,           Татвар төлөгчдийг бүртгэлд бүрэн хамруулсан байна.</t>
  </si>
  <si>
    <t>Татварын хэлтсийн ажлын байр /контор/-ыг шинээр барих газрын асуудлыг шийдвэрлүүлнэ.</t>
  </si>
  <si>
    <t xml:space="preserve">3.1.5. Нийгмийн даатгалын хамрагдалтыг эдийн засгийн идэвхтэй хүн амын 45 хувьд хүргэнэ. </t>
  </si>
  <si>
    <t>Малчид, хувиараа хөдөлмөр эрхлэгчдийг нийгмийн даатгалын сайн дурын даатгалд хамруулах ажлыг жил бүр нэмэгдүүлнэ.</t>
  </si>
  <si>
    <t>Иргэд</t>
  </si>
  <si>
    <t>Татварын албанд бүртгэлтэй, идэвхтэй үйл ажиллагаа явуулж байгаа аж ахуйн нэгж байгууллагуудыг нийгмийн даатгалд бүрэн хамруулна.</t>
  </si>
  <si>
    <t>Хувийн хэвшил</t>
  </si>
  <si>
    <t>3.1.6. Дотоодын нийт бүтээгдэхүүний тооцоог үндэсний тооцооны системийн аргачлалаар тооцон боловсронгуй болгож, жилийн дундаж өсөлтийг улс, аймгуудын дундаж түвшинд хүргэнэ.</t>
  </si>
  <si>
    <t>Аймгийн дотоодын нийт бүтээгдэхүүний тооцоог үндэсний тооцооны системийн аргачлалын дагуу эдийн засгийн бүхий л салбар болон албан бус салбарын тооцооны хамрах хүрээг нэмэгдүүлэх, тооцох арга хэмжээ авч хэрэгжүүлнэ.</t>
  </si>
  <si>
    <t>Хэрэгжилт нь 100 хувь</t>
  </si>
  <si>
    <t xml:space="preserve">3.1.7. Хүн ам, өрхийн мэдээллийн сангийн баяжилтыг төрийн бусад мэдээллийн сантай уялдуулан сайжруулна.  </t>
  </si>
  <si>
    <t>Хүн ам, өрхийн мэдээллийн нэгдсэн онлайн цахим санг төрийн бусад мэдээллийн сантай тулгаж, зөрүүг арилгах, шийдвэр гаргахад бүрэн ашиглах арга хэмжээ авна.</t>
  </si>
  <si>
    <t>Мэдээллийн зөрүүг арилгасан байна. 100 хувь</t>
  </si>
  <si>
    <t>Хүн амын ердийн хөдөлгөөний өөрчлөлтийн мэдээллийг засаг захиргааны анхан шатны нэгж багаас сар, улирал тутам онлайн нэгдсэн цахим санд оруулах ажлыг зохион байгуулж хэрэгжүүлнэ.</t>
  </si>
  <si>
    <t>3.1.8. Эдийн засгийн хөгжлийн бодлогыг тодорхойлоход шаардлагатай мэдээллийн эх үүсвэртэй болно.</t>
  </si>
  <si>
    <t>Мал, тэжээвэр амьтдын тооллогыг ҮСХ-оос баталсан удирдамж, маягт, зааврын дагуу зохион байгуулж, мэдээллийн санг бүрдүүлэн хөдөө аж ахуйн салбарын түүвэр судалгаанд хамрагдах өрхийн жагсаалт болон сэдэвчилсэн судалгааг гаргахад ашиглана.</t>
  </si>
  <si>
    <t>Мал, тэжээвэр амьтдын тооллого хийгдсэн байна.</t>
  </si>
  <si>
    <t>3.2.1. Уул уурхайн салбарын үйл ажиллагаанаас байгаль орчинд үзүүлэх сөрөг нөлөөллийг бууруулна.</t>
  </si>
  <si>
    <t xml:space="preserve">Хариуцлагатай уул уурхайг дэмжиж, уул уурхайн баяжуулах,  боловсруулах үйлдвэрүүдийг байгуулахад хуулийн хүрээнд дэмжиж ажиллана. </t>
  </si>
  <si>
    <t>Хуулийн хүрээнд дэмжсэн байна.</t>
  </si>
  <si>
    <t xml:space="preserve">Аймгийн хэмжээнд уул, уурхайн чиглэлээр үйл ажиллагаа явуулж байгаа компаниудыг хуулийн хүрээнд бодлогоор дэмжиж, хяналт тавьж, хамтран ажиллана. </t>
  </si>
  <si>
    <t>Хяналт, шалгалт хийсэн байна</t>
  </si>
  <si>
    <t xml:space="preserve">Түгээмэл тархацтай ашигт малтмал олборлогч аж ахуйн нэгжүүдийг хуулийн хүрээнд бодлогоор дэмжиж, хяналт тавина. </t>
  </si>
  <si>
    <t>Хяналт, шалгалт хийгдсэн байна</t>
  </si>
  <si>
    <t>3.2.2. Уул уурхайн хайгуул, олборлолтод өртөж, эвдрэлд орсон газар нутгийг нөхөн сэргээх арга хэмжээ авна.</t>
  </si>
  <si>
    <t>Уул уурхайн олборлолтын улмаас эвдэрсэн талбайн нөхөн сэргээлтийн ажлыг бүрэн хийлгэнэ.</t>
  </si>
  <si>
    <t>хувийн хэвшил, ААН</t>
  </si>
  <si>
    <t>Эвдэрсэн талбайд нөхөн сэргээлт хийсэн байна.</t>
  </si>
  <si>
    <t xml:space="preserve">3.3.1. Хүнсний аюулгүй байдлыг хангуулж, стандартыг мөрдүүлнэ. </t>
  </si>
  <si>
    <t xml:space="preserve">Улсын төсвийн хөрөнгө оруулалтаар баригдсан битүү захыг хүнсний худалдааны зориулалтаар ашиглуулах боломжийг бүрдүүлнэ. </t>
  </si>
  <si>
    <t>2020-2022</t>
  </si>
  <si>
    <t xml:space="preserve"> Худалдаа, нийтийн хоолны  газруудад стандартыг мөрдүүлэх, хэрэглэгчдийн эрх ашгийг хамгаалах, сургалт сурталчилгааны ажлыг тогтмол зохион байгуулна.</t>
  </si>
  <si>
    <t>ОНТ, төсөл хөтөлбөрийн зардал</t>
  </si>
  <si>
    <t>Сургууль, цэцэрлэгийн тогооч нарыг сургаж, хүүхдүүдийг чанартай аминдэмээр баялаг хоол хүнсээр хангана.</t>
  </si>
  <si>
    <t>ОНТөсөв, төсөл хөтөлбөр</t>
  </si>
  <si>
    <t>Хүнсний  үйлдвэр эрхлэгчдийг бизнес хөгжүүлэх сургалт, туршлага судлах арга хэмжээнд хамруулахад дэмжлэг үзүүлнэ.</t>
  </si>
  <si>
    <t>Хүнсний аюулгүй байдлын бүртгэл мэдээллийн нэгдсэн цахим сантай болгоно.</t>
  </si>
  <si>
    <t>Сүү, сүүн бүтээгдэхүүн боловсруулах үйлдвэр байгуулах, тасралтгүй сүүгээр хангах агент байгуулж, иргэд, аж ахуйн нэгжүүдэд төрөөс дэмжлэг үзүүлнэ.</t>
  </si>
  <si>
    <t>ЖДҮ, сангийн хөрөнгөөр, төсөл, хөтөлбөр</t>
  </si>
  <si>
    <t>3.3.2. Гол нэрийн хүнсний бүтээгдэхүүний хэрэгцээг орон нутгийн үйлдвэрлэлээр хангаж, халал махны экспортын хэмжээг нэмэгдүүлнэ.</t>
  </si>
  <si>
    <t>Дотоодын хүнсний бүтээгдэхүүний нэр төрлийг  олшруулж,  мах, сүү, төмс, хүнсний ногооны хэрэгцээг дотоодын үйлдвэрлэлээр  хангана.</t>
  </si>
  <si>
    <t>3.3.3. Аймгийн хүнс, хөдөө аж ахуйн стратеги, хөгжлийн загварыг шинээр бий болгоно.</t>
  </si>
  <si>
    <t>Аймгийн хүнс, хөдөө аж ахуйн стратеги хөгжлийн загварыг боловсруулж, ерөнхий төлөвлөлт,  удирдлагын  шийдвэр гаргалтыг дэмжих хэрэгсэл болгон ашиглана.</t>
  </si>
  <si>
    <t>Үйл ажиллагааны зардлаар</t>
  </si>
  <si>
    <t>Гүйцэтгэлийн төлөвлөгөөнд тусган хэрэгжилтийг 100 % ханган ажилласан байна.</t>
  </si>
  <si>
    <t>"Нэг сум-нэг брэнд" хөдөлгөөнийг өрнүүлж, аймгийн брэнд бүтээгдэхүүний төрлийг нэмэгдүүлнэ.</t>
  </si>
  <si>
    <t>ОНТ, төсөл хөтөлбөр, хувийн хэвшил</t>
  </si>
  <si>
    <t>Жижиг,  дунд үйлдвэр эрхлэгчдийн үйлдвэрлэсэн бүтээгдэхүүний үзэсгэлэн худалдааг жил бүр тогтмол зохион байгуулах, гадаад, дотоодод зохион байгуулагдах үзэсгэлэн худалдаанд оролцуулах боломжоор хангана.</t>
  </si>
  <si>
    <t>Бичил, жижиг, дунд үйлдвэрийг  хөгжүүлэх дэд хөтөлбөр боловсруулан хэрэгжүүлнэ.</t>
  </si>
  <si>
    <t>ЖДҮ, СХСан, ХЭДС, ХАА-г дэмжих сан, Төсөл, хөтөлбөр</t>
  </si>
  <si>
    <t>Төлөвлөгөөний хэрэгжилтийг хангуулсан байна.</t>
  </si>
  <si>
    <t>Сумдад арьс, шир боловсруулах анхан шатны цехийг байгуулах, тоног төхөөрөмжөөр хангах ажлыг зохион байгуулна.</t>
  </si>
  <si>
    <t>ОНТ, СХС, ЖДҮХС, ХЭДС</t>
  </si>
  <si>
    <t>Орон нутгийн нөөц бололцоонд тулгуурлан түүхий эд бэлтгэн нийлүүлэх, боловсруулах иргэн, аж ахуйн нэгжүүдэд санхүүгийн дэмжлэг олгоно.</t>
  </si>
  <si>
    <t>СХС, ЖДҮХС, ХЭДС</t>
  </si>
  <si>
    <t>Тариалангийн аж ахуйн нэгжүүдэд өөрийн үйлдвэрлэлийн хэмжээ, төрөлд нийцсэн техникийг бага хүүтэй, урт хугацаатай лизингээр нийлүүлэхэд дэмжлэг үзүүлнэ.</t>
  </si>
  <si>
    <t>АХБанкны зээлээр</t>
  </si>
  <si>
    <t>Тариалалт хийгдсэн байна.</t>
  </si>
  <si>
    <t>Үржил шимтэй газарт газар тариалангийн талбайг нэмэгдүүлэн хүнсний бүтээгдэхүүний үйлдвэрлэлийг тогтворжуулах, дэвшилтэд техник технологи нэвтрүүлэх замаар нэгжээс хураан авах ургацын хэмжээ, чанарыг сайжруулна.</t>
  </si>
  <si>
    <t xml:space="preserve">  2021-2024</t>
  </si>
  <si>
    <t>УТ, ОНТ, СХС, ЖДҮХС, ХЭДС, хувийн хэвшил</t>
  </si>
  <si>
    <t>Тариалангийн талбайг хашаажуулах, ойн зурвас байгуулах, хөрсийг салхи, усны элэгдэл, эвдрэл, мал амьтны талхигдлаас хамгаалахад төр, хувийн хэвшлийн оролцоог нэмэгдүүлнэ.</t>
  </si>
  <si>
    <t xml:space="preserve">ОНХС, Хувийн хэвшил </t>
  </si>
  <si>
    <t>Тариалангийн газрын төлөв байдал, хөрсний үржил шим, элэгдэл, эвдрэлийн үзүүлэлтүүдийг шинэчлэн гаргана.</t>
  </si>
  <si>
    <t>Хувийн хэвшлийн хөрөнгөөр</t>
  </si>
  <si>
    <t>Хүнсний ногоо дэд хөтөлбөрийн хэрэгжилтийг хангана</t>
  </si>
  <si>
    <t>УТ, ОНТ, ХААДСан</t>
  </si>
  <si>
    <t>Хүнсний ногоо хөтөлбөрийн хэрэгжилтийг  хангуулсан байна.</t>
  </si>
  <si>
    <t xml:space="preserve">3.3.6. Бэлчээрийн менежментийн тогтолцоог боловсронгуй болгон ашиглалт, хамгаалалтыг сайжруулна. </t>
  </si>
  <si>
    <t>Шинээр худаг гаргах, хуучин  худгийг сэргээн засварлах ажлыг үе шаттай хэрэгжүүлнэ.</t>
  </si>
  <si>
    <t>Сумдад  жилд 3-аас доошгүй бэлчээрийн худаг гаргасан байна.</t>
  </si>
  <si>
    <t>Тэжээлийн ургамал тариалах ажлыг зохион байгуулахад дэмжлэг үзүүлэн, аймаг, сумын өвс, тэжээлийн аюулгүй нөөц бүрдүүлнэ.</t>
  </si>
  <si>
    <t>Бэлчээрт мониторинг хийж, даацыг тодорхойлох ажлыг жил бүр зохион байгуулна.</t>
  </si>
  <si>
    <t>Сумдын бэлчээрийн төлөв байдлын үнэлгээг 79 цэгээс доошгүй  цэгт хийсэн байна.</t>
  </si>
  <si>
    <t>Бэлчээрийн ургамалд хөнөөл учруулж буй царцаатай химийн аргаар тэмцэх арга хэмжээ авна.</t>
  </si>
  <si>
    <t xml:space="preserve">3.3.7. Уламжлалт өв соёлыг хадгалсан, бэлчээрийн аж ахуй зонхилсон дэвшилтэт технологи, техник бүхий аж ахуй, хот суурингийн орчинг бүсчлэн хөгжүүлж, нөөцийг тогтвортой, зохистой ашиглан мал аж ахуйг хөгжүүлнэ.  </t>
  </si>
  <si>
    <t>Нутгийн малыг шилж сонгон Керей үүлдрийн хонь, уулын бор үүлдрийн ямааны цөм сүргээс хээлтүүлэгч бойжуулан худалдана.</t>
  </si>
  <si>
    <t xml:space="preserve"> Хувийн хэвшил</t>
  </si>
  <si>
    <t>Бэлчээрийн болон эрчимжсэн мал аж ахуйг зохистой хослон хөгжүүлж, цэвэр эрлийз малын тоог нэмэгдүүлнэ.</t>
  </si>
  <si>
    <t>СХС, ЖДҮХС, ХЭДС, ХААДС</t>
  </si>
  <si>
    <t xml:space="preserve">3.3.8. Малын генетик, нөөцийг бүртгэх, төлөв байдлыг үнэлэх, хамгаалах, судлан хөгжүүлэх үйл ажиллагааны тогтолцоо, төлөвшилтийг бүрдүүлж, мал  аж ахуйн бүтээгдэхүүний үйлдвэрлэлийг нэмэгдүүлэн, үндэсний үйлдвэрт бүтээгдэхүүнээ нийлүүлсэн малчид, тариаланчдад төрөөс урамшуулал олгоно. </t>
  </si>
  <si>
    <t>Хөдөө аж ахуйн бүтээгдэхүүний үйлдвэрлэлийг нэмэгдүүлж, үндэсний үйлдвэрт бүтээгдэхүүнээ нийлүүлсэн малчдыг урамшуулалд хамруулна.</t>
  </si>
  <si>
    <t>Малыг ялган тэмдэглэж, бүртгэлжүүлэх ажлыг эрчимжүүлэн  малын бүртгэл, мэдээллийн нэгдсэн санд хамруулах  ажлыг аймгийн хэмжээнд зохион байгуулна.</t>
  </si>
  <si>
    <t>Малын үржүүлэг, технологийн ажил, үйлчилгээний чадавхыг сайжруулж, явуулын үйлчилгээг олон улсын жишигт хүргэнэ.</t>
  </si>
  <si>
    <t>Үйлчилгээний чанар сайжирч хэрэглэгчдийн сэтгэл ханамж өсөн нэмэгдсэн байна.</t>
  </si>
  <si>
    <t>Малын тэжээлийн үйлдвэрлэлийг нэмэгдүүлэхэд санаачлага гаргасан аж ахуйн нэгж, иргэдийг зээлийн бодлогоор дэмжинэ.</t>
  </si>
  <si>
    <t>СХС, ЖДҮХС, ХЭДС, ТББ</t>
  </si>
  <si>
    <t>Төсөл хөтөлбөр, хөнгөлөлттэй зээлд хамрагдсан аж ахуйн нэгжийн тоо өсөн нэмэгдсэн байна.</t>
  </si>
  <si>
    <t>3.3.9. Мал эмнэлгийн тогтолцооны шинэчлэлийг төгөлдөржүүлж, халдварт, гоц халдварт өвчинтэй тэмцэх, өвчний гаралтыг бууруулж,  малын гаралтай түүхий эд, бүтээгдэхүүнийг экспортод гаргах боломжийг бүрдүүлнэ.</t>
  </si>
  <si>
    <t>Мал амьтны гоц халдварт, халдварт, зооноз өвчнөөс урьдчилан сэргийлэх, өвчнийг хяналтад авах ажлыг үр бүтээлтэй зохион байгуулна.</t>
  </si>
  <si>
    <t>Улсын төсөв, ОНтөсөв</t>
  </si>
  <si>
    <t>Эрсдэлтэй газруудыг вакцинжуулалтад хамруулсан байна.</t>
  </si>
  <si>
    <t>Гоц халдварт өвчнөөс тайван байх нөхцөлийг хангаж, мал аж ахуйн гаралтай бүтээгдэхүүнийг экспортод гаргах боломжийг бүрдүүлнэ.</t>
  </si>
  <si>
    <t xml:space="preserve">ОНТөсөв </t>
  </si>
  <si>
    <t>Мал аж ахуйн гаралтай бүтээгдэхүүнд тандалт, шинжилгээ хийгдсэн байна.</t>
  </si>
  <si>
    <t>3.3.10. Мал сүргийг эрүүлжүүлэх, бэлчээрийн болон хашаа хорооны эрүүл ахуйг сайжруулах, ариутгал, халдваргүйтгэлийн ажлыг чанартай зохион байгуулна.</t>
  </si>
  <si>
    <t>Сумдыг мал угаах суурин болон явуулын ваннтай болгоно.</t>
  </si>
  <si>
    <t>Мал эмнэлгийн ажил үйлчилгээнд шаардлагатай багаж хэрэгсэл, тоног төхөөрөмжөөр хангана.</t>
  </si>
  <si>
    <t xml:space="preserve"> Сумдын  мал эмнэлгийн үйлчилгээний нэгжийн эмч нарыг  малын өвчний алсын дуудлагад  явах унаатай болгоно.</t>
  </si>
  <si>
    <t xml:space="preserve">3.4.1. Аймгийн нутаг дэвсгэрт аялал жуулчлалыг хөгжүүлэх бодлого боловсруулан хэрэгжүүлнэ. </t>
  </si>
  <si>
    <t>Аймгийг аялал жуулчлалын бүс болгох боломжийг бүрдүүлнэ.</t>
  </si>
  <si>
    <t>Өвлийн болон адал явдалт аялал жуулчлалыг хөгжүүлэхийг бодлогоор дэмжинэ.</t>
  </si>
  <si>
    <t>Хувийн хэвшил, төсөл хөтөлбөр</t>
  </si>
  <si>
    <t>Эвент арга хэмжээний тоо 2-оор нэмэгдсэн байна.</t>
  </si>
  <si>
    <t xml:space="preserve">Аялал жуулчлалын салбарыг сурталчлах, таниулах аялалын маршрут, шторк, гарын авлага материал боловсруулж, хэвлүүлэхэд санхүүгийн дэмжлэг үзүүлнэ. </t>
  </si>
  <si>
    <t>ОНТөсөв, хувийн хэвшил, төсөл хөтөлбөр</t>
  </si>
  <si>
    <t>3.4.2. Аялал жуулчлалын газрын дэд бүтцийг шийдвэрлэн жуулчдын аялах таатай нөхцөлийг бүрдүүлнэ.</t>
  </si>
  <si>
    <t>Алтай таван богд уулын тусгай хамгаалалттай газрын Тахилгын овоо хүртэлх замыг сайжруулан засаж, ашиглалтад оруулна.</t>
  </si>
  <si>
    <t>2023-2024</t>
  </si>
  <si>
    <t>Аялал жуулчлалын зарим бүсийн эрчим хүчний асуудлыг шийдвэрлэнэ.</t>
  </si>
  <si>
    <t xml:space="preserve">Улс, орон нутгийн төсөв, </t>
  </si>
  <si>
    <t>Эко аялал жуулчлалын орчныг бүрдүүлэх, аялал жуулчлалын нэр бүхий газруудад отоглох, хоноглох цэг байгуулж, хяналтыг сайжруулна.</t>
  </si>
  <si>
    <t xml:space="preserve">Аялал жуулчлалын бүс нутгийг аялагчдад таниулах тэмдэг, тэмдэглэгээг тавина. 
</t>
  </si>
  <si>
    <t>Аялагчдад таниулах тэмдэг, тэмдэглэгээ хийгдсэн байна</t>
  </si>
  <si>
    <t xml:space="preserve">3.5.1. Аймгийн төв, сум, алслагдсан багуудыг эрчим хүчээр хангаж, цахилгаан эрчим хүчний найдвартай, аюулгүй байдлыг бүрдүүлнэ. </t>
  </si>
  <si>
    <t>Аймгийн эрчим хүчний хэмнэлтийн дэд хөтөлбөрийн биелэлтийг хангаж, дэмжлэг үзүүлнэ.</t>
  </si>
  <si>
    <t>Аймгийн төвд шинээр байгуулагдсан гэр хорооллын айл өрхүүдийг цахилгаан эрчим хүчээр  хангана.</t>
  </si>
  <si>
    <t>Зарим сумдын багуудыг цахилгаан дамжуулах агаарын шугамд холбоно.</t>
  </si>
  <si>
    <t>2022-2023</t>
  </si>
  <si>
    <t>Цахилгаан дамжуулах агаарын шугамд үе шаттай холбогдсон байна.</t>
  </si>
  <si>
    <t>Аймгийн төвийг цахилгаанаар хангах аваарын дизель генератортай болгоно.</t>
  </si>
  <si>
    <t>3.5.2. Сумдын дотоод 0.4 кВ-ын цахилгаан дамжуулах агаарын шугамыг бүрэн шинэчлэх,  ухаалаг тоолуурын систем нэвтрүүлнэ.</t>
  </si>
  <si>
    <t>Сумдын төвийн цахилгаан эрчим хүчний шугамыг СИП кабелтай болгоно.</t>
  </si>
  <si>
    <t>Дэлхийн банк хөнгөлөлттэй зээл</t>
  </si>
  <si>
    <t>2 сумын  ЦДАШ нь бүрэн шинэчлэгдсэн байна.</t>
  </si>
  <si>
    <t>Цахилгаан ашиглалтын шөнийн ялгавартай тоолуурыг нэвтрүүлнэ</t>
  </si>
  <si>
    <t xml:space="preserve">УТөсөв, ОНТөсөв </t>
  </si>
  <si>
    <t>Аймаг, сумдын төвийн гудамж талбайг гэрэлтүүлэгтэй болгох, засварлах, шинэчлэх ажлыг үе шаттай хэрэгжүүлнэ.</t>
  </si>
  <si>
    <t>3.5.3. Аймгийн дулаан хангамжийн чанар хүртээмжийг  дээшлүүлж,  ард иргэдийн ая тухтай амьдрах нөхцөлийг сайжруулна.</t>
  </si>
  <si>
    <t>Өлгий сумын дулаан хангамжийн хоёр дахь эх үүсвэрийг бий болгоно.</t>
  </si>
  <si>
    <t xml:space="preserve">Хувийн хэвшлийн хөрөнгө </t>
  </si>
  <si>
    <t>Айл өрхүүдэд эко бүрэн автомат халаалтын зуух тавих, сайжруулсан шахмал түлшний үйлдвэрийг барьж ашиглалтад оруулахад хувийн хэвшилд дэмжлэг үзүүлэн агаарын бохирдлыг бууруулна.</t>
  </si>
  <si>
    <t>Дулааны эрчим хүчийг хэмнэлтийн горимд шилжүүлэн тоолууртай болгох ажлыг эхлүүлнэ.</t>
  </si>
  <si>
    <t>Тоолууртай болгох ажлыг үе шаттай хэрэгжүүлсэн байна.</t>
  </si>
  <si>
    <t>3.6.1. Өлгий сумаас гарах гол чиглэлүүдийн хяналтын постыг ашиглалтад оруулж, тээврийн ухаалаг системд суурилсан авто замын төлбөр хураах, хяналтын механизмыг нэвтрүүлнэ.</t>
  </si>
  <si>
    <t>Хот хоорондын чиглэлийн Шар нуурын постыг ашиглалтад оруулна /пүү тавих/.</t>
  </si>
  <si>
    <t xml:space="preserve"> Улсын төсөв</t>
  </si>
  <si>
    <t>Хот хоорондын ачаа тээврийн хэрэгслүүдийг ухаалаг системд холбоно.</t>
  </si>
  <si>
    <t>Ухаалаг системд хамарсан байна.</t>
  </si>
  <si>
    <t xml:space="preserve">Гадаад, дотоодод хийгдэх олон улсын ачааны тээврийн үйлчилгээг нэвтрүүлж, орон нутгийн аж ахуйн нэгжээр гүйцэтгүүлнэ. </t>
  </si>
  <si>
    <t>Авто тээврийн төв болон аймгийн төвийн зарим шаардлагатай газруудад стандартын шаардлага хангасан нийтийн бие засах газар байгуулна.</t>
  </si>
  <si>
    <t xml:space="preserve">3.6.2. Улсын болон орон нутгийн чанартай зам болон хот суурин газрын авто зам, явган хүний зам, гэрэлтүүлэг зэрэг замын иж бүрдлийг үе шаттайгаар хэрэгжүүлж, байгаль орчинд ээлтэй, эрэлтэд нийцсэн тогтвортой, хүртээмжтэй, аюулгүй тээврийн үйлчилгээг хөгжүүлнэ.  </t>
  </si>
  <si>
    <t>Өлгий сумыг тойрон гарах олон улсын чанартай 19 км зам, Ховд голд хүнд даацын авто тээврийн  201 м төмөр бетон гүүрийг барьж ашиглалтад оруулна.</t>
  </si>
  <si>
    <t>Азийн хөгжлийн банкны хөнгөлттэй зээлийн хөрөнгөөр</t>
  </si>
  <si>
    <t>Цагааннуур тосгоноос улсын хил хүртэлх 25.8 км  хатуу хучилттай авто замыг ашиглалтад оруулна.</t>
  </si>
  <si>
    <t>Азийн хөгжлийн банкны хөнгөлттэй зээл</t>
  </si>
  <si>
    <t xml:space="preserve"> "Нутгийн зам" хөтөлбөр хэрэгжүүлж,  зарим сумдад хатуу хучилттай авто зам тавих ажлыг эхлүүлнэ.</t>
  </si>
  <si>
    <t>Аймгийн төвийн  явган хүний замын аюулгүй байдлыг хангуулан стандарт шаардлагад нийцүүлэн бариулна.</t>
  </si>
  <si>
    <t>УТ, ОНТ</t>
  </si>
  <si>
    <t>Аймгийн төвд стандартын шаардлага хангасан тохижилт, гэрэлтүүлэг бүхий авто зам тавина.</t>
  </si>
  <si>
    <t>УТөсөв</t>
  </si>
  <si>
    <t>Стандарт шаардлагын хэмжээнд  хийгдсэн байна</t>
  </si>
  <si>
    <t>Зарим сумдын төвүүдэд хатуу хучилттай авто зам тавина</t>
  </si>
  <si>
    <t>Сумдын орон нутгийн чанартай замуудыг сайжруулан засаж, стандартын шаардлага хангасан тэмдэг, тэмдэглэгээтэй болгоно.</t>
  </si>
  <si>
    <t>ОНТөсөвЗамын сан</t>
  </si>
  <si>
    <t xml:space="preserve">Зарим сумдын замын засвар, тэмдэг, тэмдэглэгээтэй болсон байна. </t>
  </si>
  <si>
    <t>Өлгий сумын төвийн авто замын ус зайлуулах асуудлыг шийдвэрлэх</t>
  </si>
  <si>
    <t>Авто зам, зогсоолын усыг зайлуулах асуудлыг үе шаттай шийдвэрлэсэн байна</t>
  </si>
  <si>
    <t>Зарим сумдад шаардлагатай гүүр барих, засварлах ажлыг  үе шаттай хэрэгжүүлнэ.</t>
  </si>
  <si>
    <t>УТөсөв, ОНТөсөв</t>
  </si>
  <si>
    <t xml:space="preserve">3.6.3. Аймгийн Нисэх онгоцны буудлыг Олон улсын нисэх буудлын жишигт хүргэх боломж, нөхцөлийг бүрдүүлнэ. </t>
  </si>
  <si>
    <t>Нисэх буудлын аэровокзал, ачаа тээшний конверийг  цагт  75-100 зорчигчдод үйлчлэх хүчин чадалтай болгох, явгалах замын өргөнийг 30м болгон өргөтгөх, зурвасын өргөнийг 45м болгох, гэрэл суултын систем тавих асуудлыг уламжлан шийдвэрлүүлнэ</t>
  </si>
  <si>
    <t>3.7.1. Хаягжилтын нэгдсэн системийг бий болгоно.</t>
  </si>
  <si>
    <t>Өлгий сумын хаягийг шинэчлэх, Алтай, Толбо сумаас бусад сумдын гудамж, зам, талбай, үл хөдлөх, эд хөрөнгийн хаягийг "Хаягийн мэдээллийн сан"-гийн дагуу байршуулна.</t>
  </si>
  <si>
    <t>3.7.2. Газар ашиглалт, газрын мониторингийн байнгын ажиллагаатай хяналтын систем бий болгож, газрыг хамгаалах, нөхөн сэргээх тогтолцоог бүрдүүлнэ.</t>
  </si>
  <si>
    <t>Аймгийн хэмжээний газар ашиглалт, бэлчээрийн газрын мониторингийн байнгын ажиллагаатай хяналтын системийг бий болгоно.</t>
  </si>
  <si>
    <t>Эвдэрсэн газрыг нөхөн сэргээх, хяналт тавьж ажиллана.</t>
  </si>
  <si>
    <t>3.7.3. Аймгийн хэмжээний геодезийн сүлжээг шинэчлэн сайжруулж, нийт нутаг дэвсгэрийг бүх төрлийн масштабын байр зүйн зургаар бүрэн хангана.</t>
  </si>
  <si>
    <t>Цэнгэл сумын суурин газарт GNSS (GPS)-ийн байнгын ажиллагаатай суурин станц байгуулна.</t>
  </si>
  <si>
    <t>Аймгийн хэмжээнд устсан 106 ширхэг геодезийн байнгын цэг, тэмдэгтийг сэргээн засварлах ажлыг бүх сум хариуцан хэрэгжүүлнэ.</t>
  </si>
  <si>
    <t>25 ш геодезийн байнгын цэг, тэмдэгтийг сэргээн засварлана.</t>
  </si>
  <si>
    <t>3.7.4. Газар, үл хөдлөх хөрөнгийн нэгдсэн бүртгэл, үнэлгээ, төлбөр, татвар, биржийн системийг хөгжүүлнэ.</t>
  </si>
  <si>
    <t>Газрын үнэлгээний болон төлбөр, татварын системийг нэвтрүүлж, цахимаар  газрын үнийн мэдээ  цуглуулах, төлбөрийн лавлагаа, тооцоо нийлсэн актыг гарган авах ажлыг бүрдүүлнэ.</t>
  </si>
  <si>
    <t>Үйл ажиллагааны зардал</t>
  </si>
  <si>
    <t>3.7.5. Хүн амын нутагшилт, суурьшлын зохистой тогтолцоонд тулгуурлан бүсчилсэн хөгжлийн бодлого, бүс нутгийн оновчтой бүтэц, хөгжлийн ирээдүйтэй сууринг тодорхойлж, орон зайн төлөвлөлтийг хийнэ.</t>
  </si>
  <si>
    <t>Улсын газар зохион байгуулалтын ерөнхий төлөвлөгөөнд нийцүүлэн аймгийн газар зохион байгуулалтын ерөнхий төлөвлөгөөг шинэчлэн боловсруулна.</t>
  </si>
  <si>
    <t>Сумдын нутаг дэвсгэрийн хөгжлийн төлөвлөгөөг боловсруулна.</t>
  </si>
  <si>
    <t>Сумдын нутаг дэвсгэрийн хөгжлийн төлөвлөгөөг шат дараатай боловсруулсан байна.</t>
  </si>
  <si>
    <t>3.7.6. Өлгий сумыг тогтвортой хөгжүүлж, иргэдийн аюулгүй байдлыг хангах орчныг бүрдүүлнэ.</t>
  </si>
  <si>
    <t>Өлгий сумыг үерээс хамгаалах даланг барих ажлыг үргэлжлүүлнэ.</t>
  </si>
  <si>
    <t>Хот доторх насжилт нь дууссан нийтийн орон сууцны барилгыг буулгах, шинээр барих ажлыг аж ахуйн нэгжүүдтэй хамтарч шийдвэрлэнэ.</t>
  </si>
  <si>
    <t>Орон сууцыг буулган шинээр барих төсөл хэрэгжсэн байна</t>
  </si>
  <si>
    <t>Аймгийн төвийн цэвэрлэх байгууламжийг шинээр барих асуудлыг шийдвэрлүүлнэ.</t>
  </si>
  <si>
    <t xml:space="preserve">Гадаадын зээл, тусламж </t>
  </si>
  <si>
    <t xml:space="preserve">Бетон зуурмагийн үйлдвэрийг барьж байгуулах асуудлыг судлан шийдвэрлүүлнэ. </t>
  </si>
  <si>
    <t>3.7.7. Амьдралын таатай орчин бүрдүүлсэн хот болгоно.</t>
  </si>
  <si>
    <t>Өлгий сумын 900 айлын  орон сууцны хорооллын цахилгаан, дулаан, цэвэр, бохир усны шугамд холбох ажлыг хэрэгжүүлнэ.</t>
  </si>
  <si>
    <t>Азийн хөгжлийн банкны төслөөр Өлгий сумын 5,13-р багууд, Дэлүүн сумын төвийн гэр хорооллын дахин төлөвлөлтийг хийж эхлүүлнэ.</t>
  </si>
  <si>
    <t>Төсөл хэрэгжүүлэх арга хэмжээ авсан байна.</t>
  </si>
  <si>
    <t>Онгоцны буудлын орчимд “Шинэ Өлгий“ хорооллын хэсэгчилсэн ерөнхий төлөвлөгөөг  боловсруулна.</t>
  </si>
  <si>
    <t xml:space="preserve">Өлгий сумын төв хэсгийн хэсэгчилсэн Ерөнхий төлөвлөгөөг хийлгэнэ.   </t>
  </si>
  <si>
    <t xml:space="preserve"> Улс, орон нутгийн төсөв</t>
  </si>
  <si>
    <t>3.7.8. Өлгий суманд оршин сууж буй иргэдийн цэвэр усны хангамжийг нэмэгдүүлэх ажлыг үе шаттай хэрэгжүүлнэ.</t>
  </si>
  <si>
    <t>Өлгий сумын зарим багуудад /6, 9, 10 дугаар  багууд/ гүний худаг гаргана.</t>
  </si>
  <si>
    <t>ОНХС</t>
  </si>
  <si>
    <t>Үе шаттай хэрэгжүүлнэ</t>
  </si>
  <si>
    <t>Аймгийн төвийн цэвэр усны шугамтай багуудад цэвэр усны шугамыг ашиглаж ухаалаг ус түгээх цэгтэй болгох асуудлыг шийдвэрлэнэ.</t>
  </si>
  <si>
    <t>Цэвэр усны өргөх станцад шинээр гүний худаг гаргах хайгуул хийлгэнэ.</t>
  </si>
  <si>
    <t>Зарим багуудад хөлдөлтөөс хамгаалсан цэвэр усны шугам татан хэрэглэгчдийг холбож, туршилт хийх, хэрэглэгчдийг хөнгөлөлттэй үнээр тоолууржуулна.</t>
  </si>
  <si>
    <t>Өлгий сумын багуудад цэвэр усны шугам шинээр татаж, иргэдийн цэвэр усны хангамжийг нэмэгдүүлэх ажлыг үе шаттай хэрэгжүүлнэ.</t>
  </si>
  <si>
    <t>Зарим багуудыг цэвэр усны шугамд холбосон байна.</t>
  </si>
  <si>
    <t>Ундны усыг халдваргүйжүүлэх төхөөрөмжийн хүчин чадлыг нэмэгдүүлэх зорилгоор хоолны давснаас хлор гарган авах иж бүрэн төхөөрөмжтэй болгоно.</t>
  </si>
  <si>
    <t xml:space="preserve">3.7.9. Сумдын төвийг эмх цэгцтэй, алсын хараатай, төлөвлөгөөтэй хөгжүүлнэ. </t>
  </si>
  <si>
    <t>Сумдын хөгжлийн ерөнхий төлөвлөгөөг дэс дараатайгаар бүрэн боловсруулж дуусгана.</t>
  </si>
  <si>
    <t>3.8. САНСАРЫН ХОЛБОО, ЦАХИМ МЭДЭЭЛЭЛ, БАТАЛГААТ ХЭМЖҮҮР</t>
  </si>
  <si>
    <t xml:space="preserve">3.8.1. Зарим сумдад олон сувагт телевиз үзэх нөхцөл бүрдүүлэн алслагдсан багуудад шилэн кабел татаж, интернет сүлжээнд холбоно. </t>
  </si>
  <si>
    <t>Зарим сумдад олон сувагт телевиз үзэх нөхцөл бүрдүүлнэ</t>
  </si>
  <si>
    <t>Зарим сумдад хэрэгжүүлсэн байна.</t>
  </si>
  <si>
    <t>Сумдын алслагдсан багуудад  шилэн кабель  татна.</t>
  </si>
  <si>
    <t>Сум, суурин газар болон аялал жуулчлалын бүс нутгийг шилэн кабелд холбоно</t>
  </si>
  <si>
    <t>AH-4 Баруун бүсийн босоо тэнхлэгийн зам дагуу Хашаатын даваанаас Цагааннуур боомт хүртэл үүрэн холбооны сүлжээтэй болгох арга хэмжээ авна.</t>
  </si>
  <si>
    <t>ОНТ, Хувийн хэвшил</t>
  </si>
  <si>
    <t>3.9. Стандарт, хэмжил зүйн тоног төхөөрөмжийн баазыг шинэчилж, хэмжих хэрэгслийн шалгалт, баталгаажуулалтын цар хүрээг өргөжүүлнэ.</t>
  </si>
  <si>
    <t>Стандарт, хэмжил зүйн эталон болон бусад тоног төхөөрөмжийг шинэчилнэ.</t>
  </si>
  <si>
    <t xml:space="preserve"> ОНТөсөв</t>
  </si>
  <si>
    <t>ТӨР, ТҮМНИЙ ЭРГЭХ ХОЛБОО
4.1. Аймгийн хэмжээнд “Цахим Баян-Өлгий" хөгжлийн бодлогыг үр дүнтэй хэрэгжүүлж, засаглалын бодлого, шийдвэрийн хэрэгжилт, төрийн үйлчилгээний шуурхай, ил тод, нээлттэй  байдлыг хангана.</t>
  </si>
  <si>
    <t>4.1.1. Аймгийн стратеги хөгжлийн загварыг боловсруулж, хэрэгжүүлнэ.</t>
  </si>
  <si>
    <t>Системийн динамик загвар дээр тулгуурлан аймгийн стратеги хөгжлийн загварыг боловсруулж, ерөнхий төлөвлөлт, удирдлагын шийдвэр гаргалтыг дэмжих хэрэгсэл болгон ашиглана.</t>
  </si>
  <si>
    <t>4.1.2. Засаглалын бодлого, шийдвэрийн хэрэгжилтэд тавих хяналтыг сайжруулж, иргэдэд шуурхай хүргэх, сурталчлах, хэрэгжүүлэх ажлыг зохион байгуулна.</t>
  </si>
  <si>
    <t>Хууль тогтоомж, тогтоол шийдвэр, бодлогын баримт бичгийн хэрэгжилтийг зохион байгуулах, гүйцэтгэлд нь хяналт тавьж, үр дүнг тооцно.</t>
  </si>
  <si>
    <t>Бодлогын баримт бичгийн
хэрэгжилт, үр дүн сайжирч ахиц
гарсан байна.</t>
  </si>
  <si>
    <t>Орон нутгийн хөгжлийн бодлого, үйл ажиллагаанд, иргэд, олон нийт, хувийн хэвшлийн оролцоог бүрэн хангасан, нээлттэй засаглалыг нэвтрүүлнэ.</t>
  </si>
  <si>
    <t>Төрийн үйлчилгээнд шинэ соёл, стандарт нэвтэрч, чирэгдэлгүй төрийн үйлчилгээ бий болно.</t>
  </si>
  <si>
    <t>4.1.3. Иргэдэд төрийн үйлчилгээг ил тод, шуурхай хүргэнэ.</t>
  </si>
  <si>
    <t>Аймгийн Засаг даргын Тамгын газар, аймгийн Засаг даргын эрхлэх асуудлын хүрээний агентлагуудад чанарын удирдлагын тогтолцооны олон улсын ISO стандартыг нэвтрүүлнэ.</t>
  </si>
  <si>
    <t xml:space="preserve">Худалдан  авах үйл ажиллагааны  сонгон шалгаруулалт,  тендер үнэлэх үйл ажиллагааны ил тод байдлыг хангах тоног төхөөрөмж бүхий өрөө тасалгаатай болгоно. </t>
  </si>
  <si>
    <t>Төрийн байгууллагуудын цахим хуудсыг шинэчлэх, ашиглалтыг сайжруулан мэдээллийн ил тод байдлыг хангана.</t>
  </si>
  <si>
    <t>Төрийн байгууллагад хандсан иргэдийн өргөдөл, санал, гомдлын үйл ажиллагааг цахимжуулах, шийдвэрлэлтийг хуулийн хугацаанд нь хэрэгжүүлнэ.</t>
  </si>
  <si>
    <t>Төрийн бодлого, шийдвэрийг тухай бүр хэвлэл мэдээллийн хэрэгсэл, цахим  хэлбэрээр тогтмол мэдээлж, сурталчилна</t>
  </si>
  <si>
    <t>Иргэд цаг үеийн мэдээ, мэдээллээр тогтмол хангагдсан байна.</t>
  </si>
  <si>
    <t>Аймгийн Засаг даргын Тамгын газрын дэргэдэх Төрийн үйлчилгээний нэгдсэн төвийн үйл ажиллагааг идэвхжүүлнэ.</t>
  </si>
  <si>
    <t>Төрийн үйлчилгээний шуурхай байдал хангагдсан байна.</t>
  </si>
  <si>
    <t>4.1.4. Төрийн байгууллагуудын үйл ажиллагаанд мэдээллийн технологийг нэвтрүүлэн ажлын уялдаа холбоог сайжруулж, дотоод мэдээлэл солилцооны программыг нэвтрүүлэх замаар төрийн үйлчилгээг хөнгөн шуурхай, хүртээмжтэй болгоно.</t>
  </si>
  <si>
    <t xml:space="preserve">Үндэсний цахим үйлчилгээ “E-Mongolia” программыг аймгийн хэмжээнд бүрэн нэвтрүүлж, захиргааны байгууллагаас олгодог зөвшөөрөл, тодорхойлолтыг бүрэн цахимжуулна.
</t>
  </si>
  <si>
    <t>4.2.1. Төрийн албан хаагчдын чадавхыг бэхжүүлж, сахилга, хариуцлагыг дээшлүүлэн мэргэшсэн, тогтвортой төрийн албыг бүрдүүлнэ.</t>
  </si>
  <si>
    <t>Аймгийн хэмжээнд хүний нөөцийн суурь судалгаа хийж, судалгаанд суурилсан төрийн албан хаагчдын сургалт, хөгжлийн бодлого боловсруулж, хэрэгжүүлнэ.</t>
  </si>
  <si>
    <t>Улсын төсөв, ОНТөсөв, төсөл хөтөлбөр</t>
  </si>
  <si>
    <t>Төрийн албан хаагчдын мэдлэг чадвар, гүйцэтгэлийн түвшинг үнэлж, танхимын болон онлайн сургалтад үе шаттайгаар хамруулна.</t>
  </si>
  <si>
    <t>Төрийн байгууллагад үйлчилгээний соёл, дэг журам, төрийн албан хаагчийн сахилга батыг дээшлүүлж, ёс зүйн зөрчлийг бууруулан зөрчил гаргасан төрийн албан хаагчдад хариуцлага тооцно.</t>
  </si>
  <si>
    <t>Сургалт, сурталчилгааг
тогтмол явуулснаар төрийн албан хаагчдын ёс зүйн зөрчлийг бууруулсан байна.</t>
  </si>
  <si>
    <t>4.2.2. Төрийн албан хаагчийг авлига, хээл хахууль, гэмт хэрэг үйлдэхээс урьдчилан сэргийлэх арга хэмжээ авна.</t>
  </si>
  <si>
    <t>Төрийн байгууллага, албан тушаалтныг авлигын эрсдэлээс урьдчилан сэргийлэх үйл ажиллагааг үе шаттай зохион байгуулж, төрийн байгууллагын үйл ажиллагааны ил тод, нээлттэй байдлыг ханган хариуцлагыг дээшлүүлнэ.</t>
  </si>
  <si>
    <t>Төрийн албан хаагчийн авлига, хээл хахууль, гэмт хэргийн тоог бууруулна</t>
  </si>
  <si>
    <t xml:space="preserve">4.2.3. Чадахуйн зарчимд суурилсан төрийн албаны хүний нөөцийг бүрдүүлнэ. </t>
  </si>
  <si>
    <t>Төрийн албаны хүний нөөцийн аудитыг тогтмол хийх,  хүний нөөцийн төлөвлөлтийг бодитой хэрэгжүүлж, төрийн байгууллагад дутагдалтай байгаа боловсон хүчнийг бэлтгэх ажлыг үе шаттай зохион байгуулна.</t>
  </si>
  <si>
    <t>Хүний нөөцийн аудит хийж, төрийн албаны тухай хуулийн хэрэгжилтийг хангуулна.</t>
  </si>
  <si>
    <t>Төрийн байгууллагуудын бүтэц, орон тоонд чиг үүргийн шинжилгээ хийж, чиг үүргийн уялдааг ханган ажил үүргийн давхардлыг арилгаж, ажлын бүтээмжийг нэмэгдүүлнэ.</t>
  </si>
  <si>
    <t>Төрийн албаны ерөнхий болон тусгай шалгалт, төрийн үйлчилгээний байгууллагын төсвийн шууд захирагчийн сонгон шалгаруулалтыг хууль журмын хүрээнд ил тод нээлттэй, иргэдийн хяналттай зохион байгуулж, чадахуйн зарчмын хүрээнд томилгоо хийнэ.</t>
  </si>
  <si>
    <t>Журмын дагуу нөөц бүрдүүлэх, чадахуйн зарчмыг баримтлан сул орон тоог нөхөх ажлыг зохион байгуулна.</t>
  </si>
  <si>
    <t>Төрийн албаны ерөнхий болон тусгай шалгалт зохион байгуулах танхим байгуулж, техник тоног төхөөрөмжөөр хангана.</t>
  </si>
  <si>
    <t>4.2.4. Төрийн албан хаагчдын ажиллах орчин, нийгмийн баталгааг хангана.</t>
  </si>
  <si>
    <t>Төрийн албан хаагчдын техник, тоног төхөөрөмжийг үе шаттай шинэчилнэ.</t>
  </si>
  <si>
    <t>Тангараг өргүүлэх, зэрэг дэв шинээр олгуулах, зэрэг дэвийг ахиулах болон бусад нэмэгдэл олгох ажлыг холбогдох журмын дагуу зохион байгуулна.</t>
  </si>
  <si>
    <t>Журмын дагуу төрийн захиргааны албан хаагчийн зэрэг дэвийг олгосон байна.</t>
  </si>
  <si>
    <t>4.2.5. Төрийн албаны хүний нөөцийн удирдлагын мэдээллийн санг баяжуулна.</t>
  </si>
  <si>
    <t>Төрийн албаны хүний нөөцийн удирдлагын мэдээллийн санг цалингийн нэгдсэн системтэй холбож, орон тоо, цалин хөлсний зардлын төлөвлөлт, хэрэгжилт, хяналтыг сайжруулна.</t>
  </si>
  <si>
    <t>4.2.6. Бүх нийтэд хүний эрх, жендэрийн боловсрол олгох, жендэрийн тэгш байдлыг хангах бодлого баримтална.</t>
  </si>
  <si>
    <t>Шийдвэр гаргах түвшинд жендэрийн тэгш байдал, эмэгтэйчүүдийн оролцоог нэмэгдүүлэх,  төрийн болон төрийн бус байгууллагуудтай хамтарч сургалт, зөвлөгөөн зохион байгуулж олон нийтийн ойлголт, хандлагыг өөрчлөх нөлөөллийн ажлыг хийнэ.</t>
  </si>
  <si>
    <t xml:space="preserve">Шийдвэр гаргах эмэгтэйчүүдийн эзлэх хувь өссөн байна </t>
  </si>
  <si>
    <t>4.2.7. Төрийн байгууллагуудын ажлын үр дүнг дээшлүүлнэ.</t>
  </si>
  <si>
    <t xml:space="preserve">Төрийн захиргааны байгууллагуудыг хяналт-шинжилгээ, үнэлгээний ажлын арга зүйгээр хангаж ажиллана.  </t>
  </si>
  <si>
    <t>Арга зүйн зөвлөмжөөр хангасан байна.</t>
  </si>
  <si>
    <t>Хяналт-шинжилгээ, үнэлгээнд сум, агентлагуудыг бүрэн хамруулж,  ажлын цар хүрээ, үр өгөөжийг нэмэгдүүлэн дотоод аудитын үйл ажиллагааг эрчимжүүлнэ.</t>
  </si>
  <si>
    <t>4.2.8. Засгийн газраас  баримталж буй  нэг цонхны бодлогын хүрээнд хөрш зэргэлдээ улс орнуудтай хамтын ажиллагааг хэрэгжүүлэн, нийгэм, эдийн засгийн харилцааг өргөжүүлж, экспорт, гадаад худалдааг дэмжих арга хэмжээ авна.</t>
  </si>
  <si>
    <t>Гадаад улс болон хөрш орнууд болох ОХУ, БНХАУ-ын хил залгаа хот, мужуудтай уламжлалт харилцааг сайжруулан нийгэм-эдийн засаг, худалдаа,  соёл, аялал жуулчлалыг өргөжүүлнэ.</t>
  </si>
  <si>
    <t>Хөрш зэргэлдээ улс, аймгийн хамтын ажиллагаа өргөжинө</t>
  </si>
  <si>
    <t>Олон улсын төсөл, хөтөлбөр хэрэгжүүлэгч байгууллагуудтай хамтын ажиллагааг өргөжүүлж, орон нутагт оруулах хөрөнгө оруулалтыг нэмэгдүүлнэ.</t>
  </si>
  <si>
    <t>Хөтөлбөрүүдийн үргэлжлэлийг ханган ажиллана</t>
  </si>
  <si>
    <t>Гадаадын өндөр хөгжилтэй орнуудад чадварлаг боловсон хүчин бэлтгэх боломжийг нэмэгдүүлнэ.</t>
  </si>
  <si>
    <t>Гадаадад суралцах оюутны тоо нэмэгдсэн байна.</t>
  </si>
  <si>
    <t>4.3.1. Хууль, эрх зүйн сургалт, мэдээллийн ажлын үр нөлөө хүртээмжийн чанарыг сайжруулна.</t>
  </si>
  <si>
    <t>Эрх зүйн сургалт, сурталчилгааг орон нутгийн захиргааны байгууллагуудтай хамтран хэрэгжүүлэхэд дэмжлэг үзүүлнэ.</t>
  </si>
  <si>
    <t>Иргэдийн хууль эрх зүйн мэдлэг дээшилсэн байна.</t>
  </si>
  <si>
    <t>4.3.2. Аймгийн архивын сан хөмрөгийг гамшиг, аюулт үзэгдэл, эрсдэлээс хамгаалж, ажиллах орчин нөхцөлийг бүрдүүлнэ.</t>
  </si>
  <si>
    <t>Аймгийн Архивын тасгийн стандартын шаардлага  хангасан зориулалтын  байр барих, газрын асуудлыг шийдвэрлэж зураг төсвийг хийлгэнэ.</t>
  </si>
  <si>
    <t>Тоног төхөөрөмж, техник хэрэгслээр хангана.</t>
  </si>
  <si>
    <t xml:space="preserve">4.3.3. Гэмт хэрэг, зөрчлөөс урьдчилан сэргийлэх, илрүүлэх, таслан зогсоох арга хэмжээг авч, гэмт хэрэг, зөрчлийн гаралтыг бууруулж, нийтийн хэв журам, аюулгүй байдлыг хангана.  </t>
  </si>
  <si>
    <t>Гэмт хэргээс урьдчилан сэргийлэх, гэр бүлийн хүчирхийлэлтэй тэмцэх, бусад тодорхой төрлийн гэмт хэргийн гаралт, шалтгаан нөхцөлөөс нь хамааран ажлыг төлөвлөн хэрэгжүүлнэ.</t>
  </si>
  <si>
    <t xml:space="preserve">Гэмт хэргийн тоо буурсан байна. </t>
  </si>
  <si>
    <t>Хүүхдийг аливаа гэмт хэрэгт өртөх, үйлдэхээс урьдчилан сэргийлэх ажлыг тогтмол зохион байгуулахад дэмжлэг үзүүлнэ.</t>
  </si>
  <si>
    <t xml:space="preserve">Хүүхэд оролцсон гэмт хэргийн тоо буурсан байна. </t>
  </si>
  <si>
    <t>Аймгийн хэмжээний төв, суурин газруудын камержуулалтын тоог нэмэгдүүлж, хяналтын нэгдсэн системд холбоно.</t>
  </si>
  <si>
    <t>ОНТөсөв, Хувийн хэвшил, ААН</t>
  </si>
  <si>
    <t>Камержуулалтад үе шаттай холбогдсон байна.</t>
  </si>
  <si>
    <t>Малын хулгайн гэмт хэрэгтэй тэмцэх ажлыг эрчимжүүлнэ</t>
  </si>
  <si>
    <t>"Архидалтгүй Баян-Өлгий" хөтөлбөрийг батлуулах, аймгийн хэмжээнд согтуугаар үйлдэгдэж буй гэмт хэрэг, зөрчлийг бууруулах, архины хэрэглээг багасгах, хорт зуршлыг арилгах  арга хэмжээ авна.</t>
  </si>
  <si>
    <t>4.3.4. Хууль, хяналтын байгууллагын үйл ажиллагаанд дэмжлэг үзүүлж, алба хаагчдын ажиллах орчин, нийгмийн баталгааг хангана.</t>
  </si>
  <si>
    <t>Цагдаагийн газар болон сум, тосгон дахь хэсгийн төлөөлөгч, цагдаа нарыг унаагаар хангана.</t>
  </si>
  <si>
    <t>Цагдаагийн байгууллагын орчныг сайжруулан багаж хэрэгслээр хангана. /хурд хэмжигч, бэлэн бус торгуулийн төхөөрөмж, энгэрийн камер/</t>
  </si>
  <si>
    <t xml:space="preserve">Шаардлагатай тоног төхөөрөмжөөр хангагдсан байна.  </t>
  </si>
  <si>
    <t xml:space="preserve"> Шүүхийн шийдвэр гүйцэтгэх газрыг камержуулахад дэмжлэг үзүүлнэ.</t>
  </si>
  <si>
    <t>Шүүхийн шинжилгээний албыг орчин үеийн тоног төхөөрөмжөөр хангана.</t>
  </si>
  <si>
    <t>Гадаадын иргэн, харъяатын газрын аймаг дах хэлтсийн Цагааннуурын боомтод үүрэг гүйцэтгэх албан хаагчдыг амьдрах байртай болгоно</t>
  </si>
  <si>
    <t>4.3.5. Нутаг дэвсгэрийн хэмжээнд гарсан аюулт үзэгдэл, ослын үед гамшгаас хамгаалах үйлчилгээг иргэдэд цаг алдалгүй шуурхай хүргэх, болзошгүй аюул, ослоос урьдчилан сэргийлэх, авран хамгаалах боломжийг  бүрдүүлнэ.</t>
  </si>
  <si>
    <t>Гамшгаас хамгаалах алба, мэргэжлийн ангиудын бэлтгэл, бэлэн байдлыг дээшлүүлж, техник хэрэгслийн чадавхыг нэмэгдүүлнэ.</t>
  </si>
  <si>
    <t>4.3.6. Хил хамгаалалтыг бэхжүүлэх, хил орчмын нутаг дэвсгэрийн аюулгүй байдлыг хангах чиглэлээр урьдчилан сэргийлэх ажлыг эрчимжүүлж,  хилчдийн ажиллах  нөхцөлийг сайжруулна.</t>
  </si>
  <si>
    <t>Хилийн ангиудыг шаардлагатай тоног төхөөрөмжөөр хангана.</t>
  </si>
  <si>
    <t>Үе шаттайгаар хангасан байна.</t>
  </si>
  <si>
    <t>Хилчдийн үүрэг гүйцэтгэх нөхцөлийг сайжруулах зорилгоор хилийн харуулын байр барих, урсгал засвар хийх ажлыг үе шаттай шийдвэрлэнэ.</t>
  </si>
  <si>
    <t>Харуулын байрны нөхцөл сайжирсан  байна.</t>
  </si>
  <si>
    <t>4.3.7. Монгол Улсын Үндэсний аюулгүй байдлын үзэл баримтлалын зорилтуудын хэрэгжилтийг зохион байгуулж, биелэлтийг хангуулна.</t>
  </si>
  <si>
    <t>Сургалт, сурталчилгаа, хяналт шалгалт зохион байгуулах, мэдээллийн аюулгүй байдлыг хангахад шаардлагатай тоног төхөөрөмжөөр хангах</t>
  </si>
  <si>
    <t>Сургалт сурталчилгааны ажил тогтмол зохион байгуулагдсан байна.</t>
  </si>
  <si>
    <t xml:space="preserve">4.3.8. Бүх шатны цэргийн бэлтгэл сургалтыг зохион байгуулах байр, материаллаг баазыг бэхжүүлж, батлан хамгаалах бодлого, Зэвсэгт хүчний үйл ажиллагааг сурталчлах замаар хүүхэд, залуучуудад эх оронч үзлийг төлөвшүүлнэ. </t>
  </si>
  <si>
    <t>Аймгийн ЗДТГ-ын подволыг засварлан цэргийн бэлтгэл сургалтын танхим  болгон тохижуулж, сургалт зохион байгуулах орчныг бүрдүүлнэ.</t>
  </si>
  <si>
    <t xml:space="preserve">Аймгийн батлан хамгаалах газар, сумдын батлан хамгаалах товчоог дэлгэхэд шаардагдах материаллаг баазыг бэхжүүлж, бүх төрлийн сургалтыг зохион байгуулахад дэмжлэг үзүүлнэ. </t>
  </si>
  <si>
    <t>Сургалт зохион байгуулах орчин бүрдсэн байна.</t>
  </si>
  <si>
    <t>Ерөнхий боловсролын сургуулийн сурагчдын дунд Цэрэг-спортын “Дөл” цогцолбор тэмцээнийг зохион байгуулж, соён гэгээрүүлэх ажлыг хэрэгжүүлнэ.</t>
  </si>
  <si>
    <t>Соён гэрээрүүлэх ажлыг жил бүр зохион байгуулсан байна.</t>
  </si>
  <si>
    <t xml:space="preserve">4.3.9. Орон нутгийн хамгаалалтын төлөвлөлт, түүний хэрэгжилтийг хангах, болзошгүй аюулын үед харилцан ажиллах бэлтгэлийг хангана. </t>
  </si>
  <si>
    <t xml:space="preserve">Орон нутгийн хамгаалалтын томилгоот нэгжийн сургалтыг зохион байгуулна. </t>
  </si>
  <si>
    <t>Бүх шатны сургалт зохион байгуулах орчин бүрдсэн байна.</t>
  </si>
  <si>
    <t xml:space="preserve">4.3.10. Цэргийн насны залуучуудын эрүүл мэндийг эрүүлжүүлэх талаар удирдлага зохион байгуулалтын арга хэмжээ авч хэрэгжүүлэн иргэн цэргийн харилцааг бэхжүүлнэ.  </t>
  </si>
  <si>
    <t>Цэргийн насны залуусыг эрүүлжүүлэхэд чиглэсэн арга хэмжээг холбогдох байгууллагатай хамтран зохион байгуулж, үр дүнг тооцно.</t>
  </si>
  <si>
    <t xml:space="preserve">Залуучуудын эрүүл мэндийн боловсрол дээшилж, өвчлөл багасана  </t>
  </si>
  <si>
    <t>Хугацаат цэргийн алба хааж буй дайчдын цэргийн албаны үйл ажиллагаатай танилцаж, тэдний ар гэрт дэмжлэг, туслалцаа үзүүлнэ.</t>
  </si>
  <si>
    <t xml:space="preserve">Иргэн цэргийн харилцаа бэхжиж  </t>
  </si>
  <si>
    <t>4.3.11. Батлан хамгаалах хууль тогтоомжийн биелэлтийг орон нутагт хангаж, Цэргийн анги /салбар/-ын үйл ажиллагаанд дэмжлэг үзүүлж, олон талт үүрэг гүйцэтгэх чадавхыг дээшлүүлнэ.</t>
  </si>
  <si>
    <t>Зэвсэгт хүчний ангиудыг тоног төхөөрөмж, техник хэрэгслээр хангана.</t>
  </si>
  <si>
    <t>Зэвсэгт хүчний ангиудын 150 хүүхдийн цэцэрлэгийн барилга барих газрын асуудлыг шийдвэрлэнэ.</t>
  </si>
  <si>
    <t xml:space="preserve">ТАВ. ЭРҮҮЛ, ЦЭВЭР, АЮУЛГҮЙ ОРЧИН   </t>
  </si>
  <si>
    <t>5.1.1. Орчны бохирдол, хөрс хамгаалах, газрын доройтлыг бууруулах бодлого хэрэгжүүлнэ.</t>
  </si>
  <si>
    <t>Аймаг болон сумын төвүүдийн бүх байгууллага, ААН-ийг стандартын шаардлага хангасан нэг загварын ангилан ялгах хогийн савтай болгох арга хэмжээ авна.</t>
  </si>
  <si>
    <t>Стандартын шаардлага хангасан хогийн савтай болсон байна</t>
  </si>
  <si>
    <t>Ахуйн хог хаягдлыг дахин боловсруулах үйлдвэр байгуулж, ашиглалтад оруулна.</t>
  </si>
  <si>
    <t>Улс, ОНТ, төсөл хөтөлбөр</t>
  </si>
  <si>
    <t xml:space="preserve"> Үйлдвэртэй болсон байна.</t>
  </si>
  <si>
    <t>5.1.2. Өлгий сумын агаарын бохирдлыг бууруулж, агаарын чанарын хяналтыг сайжруулж “Утаагүй Өлгий” болох бодлого хэрэгжүүлнэ.</t>
  </si>
  <si>
    <t>Өлгий сумын агаарын чанарыг сайжруулах бүсийг тогтоож, түүнд мөрдөх журмыг баталж, хэрэгжүүлнэ.</t>
  </si>
  <si>
    <t>Журмыг мөрдөж, хэрэгжилтийг хангуулсан байна.</t>
  </si>
  <si>
    <t>Айл, өрхийг стандартын шаардлага хангасан сайжруулсан түлшээр хангах, сайжруулсан түлшийг түгээх, тээвэрлэх, борлуулах үйл ажиллагааг зохион байгуулж ажиллана.</t>
  </si>
  <si>
    <t>Хөрөнгийн асуудлыг шийдвэрлүүлсэн байна.</t>
  </si>
  <si>
    <t>5.1.3. Өлгий сумын ногоон байгууламжийг сайжруулах оновчтой менежментийг хэрэгжүүлнэ.</t>
  </si>
  <si>
    <t>Нийтийн эзэмшлийн гудамж талбайн ногоон байгууламж, цэцэрлэгжүүлэлтийн хэмжээг нэмэгдүүлж, арчлалт, хамгаалалтын менежментийн ажлыг сайжруулна.</t>
  </si>
  <si>
    <t>Ногоон байгууламжийн хэмжээ 81 га-д хүрсэн байна.</t>
  </si>
  <si>
    <t>Аймгийн төвийн айл өрхүүдийг хашаандаа мод тарих, ногоон байгууламж байгуулах санал санаачлагыг дэмжиж ажиллана.</t>
  </si>
  <si>
    <t>ОНТөсөв, Хувийн хэвшил, төсөл, хөтөлбөр</t>
  </si>
  <si>
    <t>Иргэдийн санаачлагыг дэмжсэн байна.</t>
  </si>
  <si>
    <t>5.1.4. Байгалийн унаган төрхөө хадгалсан газар нутгийг орон нутгийн тусгай хамгаалалтад авна.</t>
  </si>
  <si>
    <t>Тусгай хамгаалалттай газар нутгийн сүлжээг өргөтгөж, холбогдох мэдээллийн санд бүртгүүлэн баталгаажуулж, хамгаалалтыг сайжруулна.</t>
  </si>
  <si>
    <t>Тусгай хамгаалалтад авсан газар нутгийн хэмжээ 10 хувьд хүрсэн байна.</t>
  </si>
  <si>
    <t>Усны нөөцийг бохирдох, хомсдохоос сэргийлж, усны сан бүхий газрыг  хамгаалтад авна.</t>
  </si>
  <si>
    <t>Хамгаалалтад авсан байна</t>
  </si>
  <si>
    <t>Усны тухай хуулийн дагуу 2022 онд аймгийн хэмжээний гадаргын усны тооллого хийнэ.</t>
  </si>
  <si>
    <t>Тооллого хийгдсэн байна.</t>
  </si>
  <si>
    <t xml:space="preserve">5.1.5. Ойн нөөц, биологийн төрөл зүйлийг хамгаалах, нөхөн сэргээх, ногоон байгууламжийн хэмжээг нэмэгдүүлэх арга хэмжээ авна.. </t>
  </si>
  <si>
    <t>Аймгийн ойн менежментийн төлөвлөгөөг батлуулна.</t>
  </si>
  <si>
    <t xml:space="preserve"> Менежментийн төлөвлөгөө хийгдсэн байна</t>
  </si>
  <si>
    <t>Эко ногоон аймаг болгох зорилт дэвшүүлж,  аймгийн хэмжээнд мод тарих ажлыг өргөжүүлэн шинээр ногоон байгууламжийн бүс байгуулна.</t>
  </si>
  <si>
    <t>Ногоон байгууламжийн хэмжээ нэмэгдсэн байна.</t>
  </si>
  <si>
    <t>Байгалийн баялаг нөөц хамгаалах нөхөрлөлүүдийн үйл ажиллагааг чадавхжуулахад санхүүгийн дэмжлэг үзүүлнэ.</t>
  </si>
  <si>
    <t>Сургалтад хамрагдсан байна</t>
  </si>
  <si>
    <t xml:space="preserve">Аймгийн хэмжээний ан, агнуурын менежментийн төлөвлөгөөг батлуулна. </t>
  </si>
  <si>
    <t xml:space="preserve">5.1.6. Байгаль орчин, хүний эрүүл мэндэд сөрөг нөлөөтэй үйлдвэрлэл, үйлчилгээ болон байгалийн нөөцийн хууль бус ашиглалтад тавих хяналтыг сайжруулна. </t>
  </si>
  <si>
    <t>Байгалийн нөөцийн хууль бус ашиглалтад тавих хяналтыг хууль хяналтын байгууллага, хамтрагч талуудын оролцоотойгоор хэрэгжүүлнэ.</t>
  </si>
  <si>
    <t>Жилд нэг удаа</t>
  </si>
  <si>
    <t>Хавар, намрын хуурайшилт ихтэй үед ой, хээрийн түймэр гарахаас урьдчилан сэргийлэх сурталчилгааг мэдээллийн бүхий л хэрэгслээр ард иргэдэд хүргэнэ.</t>
  </si>
  <si>
    <t>Ой, хээрийн түймэр гарахаас урьдчилан сэргийлнэ</t>
  </si>
  <si>
    <t>ЗУРГАА. СУМ, ОРОН НУТГИЙН ХӨГЖЛИЙН БОДЛОГО</t>
  </si>
  <si>
    <t>ТӨРӨЛХ НУТАГ, ТӨГӨЛДӨР ХӨГЖИЛ
6.1. Өлгий сумын иргэдийн ая тухтай амьдрах орчин нөхцөлийг бүрдүүлнэ.</t>
  </si>
  <si>
    <t>6.1.1. “Өнгөтэй Өлгий-хот тохижилтын алба” орон нутгийн өмчит аж ахуйн тооцоот үйлдвэрийн газрыг шинэчлэн байгуулна.</t>
  </si>
  <si>
    <t xml:space="preserve">Хот тохижилтын албыг тусгай статустай болгох асуудлыг судлан шийдвэрлүүлнэ. </t>
  </si>
  <si>
    <t>Хотын тохижилт сайжирсан байна.</t>
  </si>
  <si>
    <t>6.1.2. Хог хаягдлыг цуглуулж, тээвэрлэх, төвлөрсөн цэгт булах, хог хаягдлын хэмжээг бууруулж, хөрсний бохирдлыг бууруулах, Өлгий сумын гэрэлтүүлэг, камержуулалт зэрэг дэд бүтцийн тохижилтын ажлыг сайжруулна.</t>
  </si>
  <si>
    <t>Өлгий сумд хог хаягдлын төвлөрсөн цэг байгуулах, дэд бүтцийн тохижилтын ажлыг шат дараатай хэрэгжүүлнэ.</t>
  </si>
  <si>
    <t>6.1.3. Өлгий хотын стандарт, норм, дүрмийг боловсруулж, мөрдүүлэх ажлыг судлан хэрэгжүүлнэ.</t>
  </si>
  <si>
    <t>“Стандарттай Өлгий” болгох  арга хэмжээг шат дараатай хэрэгжүүлнэ.</t>
  </si>
  <si>
    <t>6.1.4. Иргэдэд үйлчлэх спортын зориулалтын талбайн хүртээмжийг нэмэгдүүлнэ.</t>
  </si>
  <si>
    <t>Аймгийн төвд усан бассейн барих ажлыг судлан хэрэгжүүлнэ.</t>
  </si>
  <si>
    <t>Унадаг дугуй, гүйлтийн, явган хүний зам барьж байгуулна.</t>
  </si>
  <si>
    <t>УТөсөв, ОНТ</t>
  </si>
  <si>
    <t>6.2.1. Төрийн захиргааны байгууллагуудыг зориулалтын байртай болгож, ажиллах орчин, нөхцөлийг сайжруулна</t>
  </si>
  <si>
    <t>Аймгийн Нутгийн удирдлагын ордны зураг төсвийг хийлгэж, барилгын ажлыг эхлүүлнэ.</t>
  </si>
  <si>
    <t>Аймаг, сумдын Засаг даргын Тамгын газарт автомашины парк шинэчлэл хийнэ.</t>
  </si>
  <si>
    <t>Төвлөрсөн халаалтад холбогдсон сумдыг автомашины дулаан гаражтай болгож, байнгын бэлэн байдлыг хангана.</t>
  </si>
  <si>
    <t xml:space="preserve"> Сум тус бүрийг хог хаягдлын нэгдсэн отвалтай болгож, хогны менежментийг сайжруулна.</t>
  </si>
  <si>
    <t xml:space="preserve">6.2.2. Эрүүл мэндийн байгууллагуудын барилга байгууламж, дэд бүтцийг сайжруулан стандарт, чанарын шаардлага хангасан тэгш хүртээмжтэй, чанартай үйлчилгээг үзүүлэх орчин бүрдүүлнэ.  </t>
  </si>
  <si>
    <t>Аймгийн нэгдсэн эмнэлгийн шинэ барилгыг ашиглалтад оруулж, олон улсын стандарт шаардлага хангасан оношлогооны аппарат, тоног төхөөрөмжтэй болгож, иргэд орон нутагтаа эрүүл мэндийн үйлчилгээ бүрэн авах нөхцөлийг бүрдүүлнэ.</t>
  </si>
  <si>
    <t>УТХО, ОНТ</t>
  </si>
  <si>
    <t>Эрүүл мэндийн байгууллагуудын барилгыг шинээр барих, өргөтгөл, урсгал засвар хийх ажлыг үе шаттай хэрэгжүүлнэ.</t>
  </si>
  <si>
    <t>Эрүүл мэндийн байгууллагуудын автомашины парк шинэчлэлийг шат дараатай хэрэгжүүлнэ.</t>
  </si>
  <si>
    <t>Эрүүл мэндийн байгууллагуудыг зайлшгүй шаардлагатай тоног төхөөрөмжөөр хангана.</t>
  </si>
  <si>
    <t>Шаардлагатай тоног төхөөрөмжөөр үе шаттай хангагдсан байна.</t>
  </si>
  <si>
    <t>6.2.3. Боловсролын байгууллагуудын барилга байгууламж, дэд бүтцийг сайжруулан стандарт, чанарын шаардлага хангасан барилга барих, засварлах, шаардлагатай сургалтын тоног төхөөрөмжөөр хангана.</t>
  </si>
  <si>
    <t>Сумдын ерөнхий боловсролын сургууль, хүүхдийн цэцэрлэгийн  барилгыг шинээр барих, өргөтгөл, урсгал засвар хийх ажлыг үе шаттай хэрэгжүүлнэ.</t>
  </si>
  <si>
    <t>Барилгын ажил шаардлагын хэмжээнд хийгдсэн байна.</t>
  </si>
  <si>
    <t>Шаардлагатай тавилга, эд хогшил, тоног төхөөрөмжөөр үе шаттайгаар хангаж, тоглоомын талбайтай болгох асуудлыг шийдвэрлэнэ.</t>
  </si>
  <si>
    <t>Сумдын цэцэрлэг, сургууль, дотуур байрыг орчин үеийн ариун цэврийн байгууламжтай болгож, бохирын автомашинаар хангана.</t>
  </si>
  <si>
    <t xml:space="preserve">Ариун цэврийн байгууламжтай болгох ажлыг үе шаттай хэрэгжүүлсэн байна. </t>
  </si>
  <si>
    <t xml:space="preserve">Сумдын ерөнхий боловсролын сургуулийн дотуур байрыг эрүүл ахуйн шаардлагад нийцсэн халуун ус, ариун цэврийн өрөөгөөр хангах асуудлыг шат дараалан шийдвэрлэнэ.
</t>
  </si>
  <si>
    <t xml:space="preserve">6.2.4. Соёлын байгууллагуудын барилга байгууламж, дэд бүтцийг сайжруулан стандарт, чанарын шаардлага хангасан тэгш хүртээмжтэй, чанартай үйлчилгээ үзүүлэх орчин бүрдүүлнэ.  </t>
  </si>
  <si>
    <t xml:space="preserve">Аймгийн номын сангийн соёл, олон нийтийн ажил явуулах барилгын өргөтгөл хийж, тоног төхөөрөмжийг  шинэчлэн номын фондыг баяжуулна.       </t>
  </si>
  <si>
    <t xml:space="preserve">Сумдын Соёлын төвийн барилгыг шинээр барих, урсгал засвар хийх ажлыг үе шаттай хэрэгжүүлнэ.  </t>
  </si>
  <si>
    <t>Зарим сумдын Соёлын төвийн барилгын ажлыг дуусгаж ашиглалтад оруулсан байна.</t>
  </si>
  <si>
    <t>Соёлын байгууллагуудыг хөгжмийн зэмсэг, уран бүтээлчдийн хувцас, шаардлагатай тавилга, эд хогшил, тоног төхөөрөмжөөр үе шаттайгаар хангана.</t>
  </si>
  <si>
    <t>Зарим сумдын Соёлын төвийг тоног төхөөрөмжөөр хангана.</t>
  </si>
  <si>
    <t>Орон нутгийн олон нийтийн радио телевизийн албыг тоног төхөөрөмжөөр хангана.</t>
  </si>
  <si>
    <t xml:space="preserve">                                                                                                                                                 ЕРӨНХИЙ ҮНЭЛГЭЭ</t>
  </si>
  <si>
    <t>БАЯН-ӨЛГИЙ АЙМГИЙН ЗАСАГ ДАРГЫН ТАМГЫН ГАЗАР</t>
  </si>
  <si>
    <t>БАЯН-ӨЛГИЙ АЙМГИЙН ЗАСАГ ДАРГЫН 2020-2024 ОНЫ ҮЙЛ АЖИЛЛАГААНЫ ХӨТӨЛБӨРИЙГ ХЭРЭГЖҮҮЛЭХ АРГА ХЭМЖЭЭНИЙ ТӨЛӨВЛӨГӨӨНИЙ 2023 ОНЫ ХЭРЭГЖИЛТИЙН ТАЙЛАН</t>
  </si>
  <si>
    <t>2023 он</t>
  </si>
  <si>
    <t>Ил задгай хог хаяж байгаа иргэн, аж ахуйн нэгж, байгууллагад хяналт тавих зорилгоор гол цэгүүдийг камержуулна</t>
  </si>
  <si>
    <t>Хог хаягдлыг эх үүсвэр дээр нь ангилан ялгах, хог хаягдлыг бууруулах, эдийн засгийн эргэлтэд оруулах санал санаачилга гарган ажиллана.</t>
  </si>
  <si>
    <t>Мод үржүүлгийн талбай байгуулна</t>
  </si>
  <si>
    <t>Сагсай, Улаанхус, Өлгий сумуудад З0 га-д хамгаалалтын ойн зурвас байгуулж, аймгийн ногоон байгууламжийг нэмэгдүүлнэ.</t>
  </si>
  <si>
    <t>Цагааннуурын чөлөөт бүсийн хөгжлийн ерөнхий болон хэсэгчилсэн төлөвлөгөөг хийж  батлуулна</t>
  </si>
  <si>
    <t>Хот суурин газруудын тэлэлт, хөгжлийн хандлагыг харгалзан газар ашиглалтын тохиромжтой байдлын үнэлгээнд нийцүүлэн геологийн иж бүрэн судалгаа хийсний үндсэн дээр хот суурины эдэлбэр газрын хил заагийг шинэчлэн тогтооно.</t>
  </si>
  <si>
    <t>Томоохон багуудын төв, шинэ Өлгий хот хэсэгчилсэн ерөнхий төлөвлөгөө хийж, Шар нуур, Загаст нуур суурьшлын бүс бий болгож, Улаанхус сумын Хөх хөтөлийг тосгоны статустай болгоно</t>
  </si>
  <si>
    <t>Газар олголтыг төлөвлөхдөө дэд бүтэцтэй уялдуулна.</t>
  </si>
  <si>
    <t>Аймгийн хэмжээнд Газрын кадастрын мэдээллийн санд бүртгэлтэй 619 барилгын зураг болон бүртгэлийн мэдээллийг засварлаж, өгөгдлийн санг байгуулан 3 болон 4 хэмжээст газар, үл хөдлөх хөрөнгийн бүртгэл, үнэлгээ, татвар, төлбөрийн нэгдсэн системийг хэрэглээнд нэвтрүүлнэ.</t>
  </si>
  <si>
    <t>1:1000-ны масштабтай тоон байр зүйн зургийг шинээр хийнэ.</t>
  </si>
  <si>
    <t>Цахим үйл ажиллагаатай газрын биржийг эрхлэх асуудлын хүрээнд байгуулж, газар, үл хөдлөх хөрөнгийн зах зээлийг нэг цэгт төвлөрүүлэх боломж бүхий газрын нэгдсэн системийг хэрэглээнд нэвтрүүлнэ.</t>
  </si>
  <si>
    <t>2023-2025 оныг Засгийн газраас Монголд зочлох жил болгон зарласантай холбогдуулж Улаанхус, Цэнгэл сум болон Алтай таван богд чиглэлийн авто замыг сайжруулж эхэлнэ</t>
  </si>
  <si>
    <t>Даянгийн боомтын  хатуу хучилттай авто замыг эхлүүлнэ.</t>
  </si>
  <si>
    <t>Цагааннуур, Даян боомтуудын ачаа тээвэр, зорчигч нэвтрүүлэх хүчин чадлыг 2 дахин нэмэгдүүлнэ</t>
  </si>
  <si>
    <t>Хүчдэлийн түвшингийн уналтын асуудалтай холбогдуулан Өлгий сумын 5,6, 9,10 дугаар баг Хөх хад чиглэлийн 6кВ-ын шугамын сүлжээг 10кВ-ын шугамын сүлжээнд, Өлгий сумын 1 дүгээр баг 'Хуст арал" чиглэлийн шугамыг 10кВ-ын шугам сүлжээнд шилжүүлнэ</t>
  </si>
  <si>
    <t>Цахилгаан эрчим хүчний түгээлтийн алдагдлын дийлэнх хувийг эзэлж буй хөдөө сумдын 0.4кв шугамуудыг үе шаттайгаар СИП кабелийн шугамд шилжүүлнэ. Үүнд: Алтай, Буянт, Сагсай, Дэлүүн, Ногооннуур, Алтанцөгц</t>
  </si>
  <si>
    <t>Өлгий сумын төвийн хаалттай дэд станцуудыг шинэчилж, автомат удирдлагатай таслуураар тоноглоно.</t>
  </si>
  <si>
    <t>Бэлчээрийн хамтын менежментийн нэгдсэн систем бий болгож аймгийн бэлчээр нутгийн ашиглалт кадастр, зураглалыг сум баг бүрээр гаргаж тухайн нутагт байх боломжтой малын тоог тогтоож мэдээллийн сан бий болгоно</t>
  </si>
  <si>
    <t>Малын тоо төрлийг бэлчээрийн даацтай уялдуулан, бэлчээрийн даац хэтэрсэн нутагт байлгах малын төрөл, тооны дээд хязгаарыг тогтоох асуудалд хяналт тавьж ажиллана</t>
  </si>
  <si>
    <t>Бэлчээрийн уст цэгийн хайгуул судалгааны ажлыг орон нутгийн малчдын саналыг харгалзан улсын төсвийн хөрөнгөөр мэргэжлийн байгууллагаар гүйцэтгүүлж тухайн цэгт шинээр ус нөөцлөх сан бүхий худаг гаргана</t>
  </si>
  <si>
    <t xml:space="preserve">Цас борооны усыг хуримтлуулах хөв, цөөрөм байгуулах, булаг шандны эхийг хамгаалах, ундаргыг нээх замаар бэлчээрийн тодорхой хэсгийг усжуулах арга ажиллагаанд малчдыг сургана. </t>
  </si>
  <si>
    <t>Сагсай, Цэнгэл, Улаанхус, Ногооннуур, Баяннуур, Алтанцөгц сумдын атаржсан газрыг усжуулах, тариалангийн тогтвортой үйлдвэрлэлийн хөгжлийг хангаж, боловсруулах хүчин чадлыг нэмэгдүүлж, таримлын сэлгээ, тэжээл үйлдвэрлэлийг нэмэгдүүлэх замаар салбарын бүтээмж, өрсөлдөх чадварыг нэмэгдүүлнэ</t>
  </si>
  <si>
    <t>Цас их ордог Сагсай, Улаанхус, Алтай, Цэнгэл сумдад хөв цөөрөм байгуулж бэлчээр усжуулна</t>
  </si>
  <si>
    <t>Эрчимжсэн мал аж ахуй, тариалангийн үйлдвэрлэлийг хослон эрхлэх, тахиа, шувууны болон бүрэн найрлагат тэжээлийн үйлдвэр, цех байгуулах иргэдийн санаачилгыг дэмжинэ</t>
  </si>
  <si>
    <t>Мэргэжлийн байгууллагуудтай хамтран ашиг шимийг нэмэгдүүлэхэд чиглэгдсэн мал хээлтүүлгийн дэвшилтэт аргуудыг хэрэгжүүлнэ</t>
  </si>
  <si>
    <t>Эрчимжсэн аж ахуй эрхлэгчдэд фермерийн техник, тоног төхөөрөмж, тахиа, зөгийний аж ахуй эрхлэхэд шаардлагатай багаж хэрэгслээр хангахад зуучилж дэмжинэ</t>
  </si>
  <si>
    <t>Аймаг болон бүх сумын төвд малын гаралтай түүхий эд, бүтээгдэхүүн, хүнсний ногоо, жимс, жимсгэнэ боловсруулах цэг болон жижиг дунд үйлдвэр бий болгох иргэн, хуулийн этгээдийн санаачилгыг дэмжинэ</t>
  </si>
  <si>
    <t>Сав, баглаа боодлын үйлдвэр, цехүүдийг бодлогоор дэмжинэ</t>
  </si>
  <si>
    <t>Мах, сүү, арьс шир, төмс, хүнсний ногоо, жимс, жимсгэнийн борлуулалтын сүлжээнд нэгдэх боломжийг бий болгоно</t>
  </si>
  <si>
    <t>Мал аж ахуй, газар тариалангийн брэнд бүтээгдэхүүний үйлдвэрлэлийг дэмжиж, өрсөлдөх чадварыг нэмэгдүүлнэ.</t>
  </si>
  <si>
    <t>Хөдөө аж ахуйн бүтээгдэхүүний борлуулалтыг дэмжих, бүтээгдэхүүн сурталчлах зорилгоор “Алтан намар”, “Шилмэл мал”, “Эрүүл хүнс”  зэрэг үзэсгэлэн худалдааг аймаг, сумдад зохион байгуулна.</t>
  </si>
  <si>
    <t>Хөдөө аж ахуйн агропарк байгуулах ажлыг эхлүүлнэ.  /арьс шир боловсруулах, ноос ноосон бүтээгдэхүүн, сүү сүүн бүтээгдэхүүн, мах махан бүтээгдэхүүн, тахианы ферм байгуулах өндөгний хэрэгцээг дотоодод хангана</t>
  </si>
  <si>
    <t>2023 оны 10 дугаар сарын 26-ны өдрийн байдлаар тус аймгийн Засаг даргын Тамгын газарт бичгээр 584 өргөдөл, гомдол ирсэн бөгөөд үүнээс 561 өргөдөл, гомдлыг шийдвэрлэн хариуг  хүргүүлж ажилласан.  Шийдвэрлэлт нь 96 хувьтай байна. Аймгийн Засаг даргын Тамгын газрын үйл ажиллагаанд дотоод мэдээллийн ERP программыг нэвтрүүлж өргөдөл, гомдлыг  цахимжуулсан. Цахим систем нэвтрүүлснээр өргөдөл, гомдлын шийдвэрлэлтийн хугацааг хянах, харилцан солилцох, цохолт хийх, шилжүүлэхэд хялбар болсон байна.</t>
  </si>
  <si>
    <t xml:space="preserve">Иргэдэд төрийн үйлчилгээг хүнд сурталгүй, түргэн шуурхай, хүртээмжтэй хүргэх үүднээс Аймгийн ЗДТГ-ын дэргэд Төрийн үйлчилгээний нэгдсэн төв үндсэн 7 ажилтантайгаар үйл ажиллагаагаа тогтмол явуулж байна. E-Mongolia интернет аппликейшний бүхий л төрлийн мэдээлэл, лавлагааг хэрхэн авах талаарх зааврыг иргэдэд сурталчлан таниулж, дээрх апп-ыг иргэдийн гар утсанд нь суулгаж өгөх, мөн бүхий л төрлийн мэдээлэл, лавлагааг газар дээр нь хэвлэн гаргаж өгч ажиллаж байна. </t>
  </si>
  <si>
    <t>Улсын төсвийн хөрөнгө оруулалтаар баригдсан битүү захын байрны 40%-ийг төрийн өмчид авч аймгийн Авто тээврийн төв болгож өөрчилсөн. Үлдсэн 60% нь Орон нутгийн өмчид байгаа ба одоогоор ашиглагдахгүй байна. Харин аймгийн төвд үйл ажиллагаа явуулж буй Тирлик захад хүнсний, мах, хүнсний ногооны, барааны гэх 3 том битүү зах барих ажлыг хувийн хэвшлийн хөрөнгө оруулалтаар хийж 30 хувийн гүйцэтгэлтэй байна.</t>
  </si>
  <si>
    <t xml:space="preserve">Нийт тогоочдын 28 хувь нь 1, 2 дугаар зэрэгтэй байна. 2023 онд тогооч нарын ур чадварыг дээшлүүлэх зорилгоор доорх арга хэмжээнүүдийг авч ажилласан болно. Булган аймагт зохиогдсон "Улсын залуу аварга тогооч" ур чадварын уралдаанд аймгийг төлөөлөн 3 тогооч оролцуулсан. ХХААХҮ-ийн яам, Боловсрол шинжлэх ухааны яам, Эрүүл мэндийн яам, НҮБ-ийн ХХААБ, Хүүхдийн сан, НҮБ-ийн Эрүүл мэндийн байгууллагаас хамтран зохион байгуулсан "Хүүхдийн хоол" үндэсний чуулганд Дэлүүн сумын хүүхдийн цэцэрлэгийн тогооч, аймгийн 11, 17 дугаар цэцэрлэгүүдийн тогооч нарыг оролцож, сургалтын хөтөлбөрийн дагуу дадлагажуулах сургалтыг улсын жишиг цэцэрлэгүүдэд зохион байгуулсан ба үүнд хүүхдийн хоолны орц норм, хоол хийх  дарааллын тухай дэлгэрэнгүй зааж сургасан байна.   </t>
  </si>
  <si>
    <t>8 бүлэг 64 хэрэгжүүлэх арга хэмжээтэй. Жил болгон стратегийн төлөвлөгөөнөөс татан авч гүйцэтгэлийн төлөвлөгөө хийж, хэрэгжилтийг ханган ажиллаж байна. Төлөвлөгөөний биелэлт 92.4 хувьтай байна.</t>
  </si>
  <si>
    <t>Жижиг, дунд үйлдвэрийг хөгжүүлэх сангаас лизингээр арьс шир боловсруулах тоног төхөөрөмжийг олгож байгаа бөгөөд тус аймгийн Улаанхус сумын Нүүдэлчдийн хөгжлийн гараа хоршоонд 5 жилийн хугацаатай лизингээр олгов. Хоршоо хөгжүүлэх сангаас 9 иргэн, аж ахуйн нэгжид 133.0 сая төгрөгийн зээлийг түүхий эд боловсруулах, бэлтгэн нийлүүлэхэд зориулан олгосон байна. Одоогийн байдлаар, Дэлүүн, Бугат, Цэнгэл, Улаанхус сумдад арьс ширний анхан шатны боловсруулалт хийх үйлдвэр ашиглалтад орсон.</t>
  </si>
  <si>
    <t>Тариалангийн талбайг хашаажуулах, ойн зурвас байгуулах ажлын хүрээнд тус аймгийн "БАЛГЫН" нөхөрлөл мод үржүүлгийн талбай байгуулах төслийг амжилттай хэрэгжүүлэн нийт 2 га газрыг хашиж хамгаалж улмаар 150000 ширхэг модны үрслэг суулгасан. Мөн Азийн Хөгжлийн банкны санхүүжилтээр хийгдэж байгаа усалгаатай газар тариалангийн төслийг Баяннуур, Сагсай сумууд хэрэгжүүлж эхэлсэн ба тариалангийн талбайг хашиж 565 га талбайг хашаажуулаад байна. Ирэх онд жимс, жимсгэний холбоотой хамтран 4 эгнээгээр 565 га талбайн ойн зурвас байгуулахаар төлөвлөөд байна. Тус ажил хийгдсэнээр аймгийн хэмжээнд тариалангийн талбайн хэмжээ 40-50%-иар нэмэгдэх бүрэн боломжтой юм.</t>
  </si>
  <si>
    <t>Малчдын түвшинд 65300 тн өвс, 7960 тн гар тэжээл, 6665 тн давс, хужир шүү бэлтгэхээс 66050 тн өвс бэлтгэн 101,1%-тай, 9520 тн гар тэжээл бэлтгэн 119,5%-тай, 6140 тн давс, хужир шүү бэлтгэн 92,1%-тай биелэгдсэн. Нийт төлөвлөгөө 104,9%-ийн биелэлттэй байна. Алтай сум нь 30,8 сая төгрөг шийдвэрлэн “ТУШСА” ХХК-тай 2023.11.01-ний хүртэл 20 тн тэжээл, 30 тн өвс авах гэрээ байгуулсан, Алтанцөгц сум 15 тн тэжээл бэлэн байгаа ба малын хөлийн албан татвараас орсон 29 сая төгрөгийг шийдвэрлүүлэхээр ИТХ-д албан бичиг хүргүүлсэн байна. Баяннуур сум 20 сая төгрөгт тэжээл, 14 сая төгрөгт өвс авахаар шийдвэрлэж, Булган сум 30 тн өвс, 21 тн тэжээл бэлдсэн ба 19 сая төгрөгийг нэмж бүрдүүлэхээр шийдвэрлүүлсэн. Буянт сумд 9 тн өвс, Ногооннуур сумд 10 тн тэжээл бэлтгэсэн. Дэлүүн сум 23 сая төгрийг шийдвэрлүүлсэн. Толбо сумд 19 тн өвс, 40 тн тэжээл бэлтгэсэн. Улаанхус сумд 3,5 тн тэжээл бэлэн байна. Цэнгэл сумд 20,1 тн өвс, 48,2 тн тэжээл бэлтгэсэн. Өлгий сум 10 сая төгрөгийг шийдвэрлэж 12-р сарын 01-д бэлэн болгохоор гэрээ байгуулсан байна. Цагааннуур тосгон 6,7 тн өвс бэлдсэн. Нийт 85,2 тн өвс, 137,7 тн тэжээл бэлэн байна. Одоогийн байдлаар нийт бэлтгэх өвс 10,2%, тэжээл 16,5%-ийн биелэлттэй байна.</t>
  </si>
  <si>
    <t>Эрчимжсэн мал аж ахуй хөгжүүлэхийг гол зорилтын нэг болгож, эрчимжсэн мал аж ахуй эрхлэх бүс нутгийг /Өлгий, Бугат, Баяннуур, Сагсай, Алтанцөгц, Ногооннуур/ зааглан тогтоосон. Аймгийн хэмжээнд 41 фермерийн аж ахуй үйл ажиллагаагаа явуулж байна. Эдгээр 41 фермерийн аж ахуйнуудын 10-аас дээш саалийн үнээтэй 15 ферм, 5-аас дээш саалийн үнээтэй 12 жижиг фермерийн аж ахуй, ингэний 5, гүүний 9 фермерийн аж ахуйнууд тус тус үйл ажиллагаагаа явуулж аймгийн төвийн иргэдийг сүүгээр хангахад тус нэмэр болж байна. Цэвэр эрлийз малын тоо 11298 толгой хүрч өсөн нэмэгдсэн.</t>
  </si>
  <si>
    <t>Аймгийн хэмжээнд 8 үржлийн үйлчилгээ үйл ажиллагаа явуулдаг. Тус онд үржлийн үйлчилгээний нэгжүүдийн хүчээр 5427 малд ангийн ангилалт, 17826 толгой малд хувьсын ангилалт хийгдэж аймгийн хэмжээнд 6750 толгой малаар цөм сүрэг байгуулсан.</t>
  </si>
  <si>
    <t>Малын гоц халдварт шүлхий өвчнөөс урьдчилан сэргийлэх хаврын дархлаажуулалтад аймгийн хэмжээнд 181527 толгой үхрийг хамруулсан. Аймгийн засаг даргын 2023 оны А/621 тоот захирамжаар Шүлхий өвчнөөс урьдчилан сэргийлэх тарилгыг 2023 оны 10 дугаар сарын 15-ны өдөр эхлүүлээд байна. Төлөвлөгөөний дагуу орон нутгийн төсвөөс санхүүжүүлэх 5 төрлийн халдварт өвчнөөс сэргийлэх арга хэмжээнд хамруулахад зарцуулагдах 176,532,000 төгрөгийн вакциныг Биокомбинат ТӨХХК-аас татан авч, аймгийн хэмжээнд 529,920 толгой малыг хамруулахаар төлөвлөснөөс 483412 толгой малыг тарилга хамруулж, вакцинжуулалтын ажлыг 91.2 хувьтай гүйцэтгэсэн. Бруцеллёз өвчнөөс урьдчилан сэргийлэх намрын дархлаажуулалтад нийт 527750 толгой төл малыг хамруулахаас, 524082 толгой төлд тарилга хийгдэж, гүйцэтгэл нь 99,6 хувьтай байна.</t>
  </si>
  <si>
    <t>Толбо сумын 6-р багт 1 ванн, Цэнгэл сумын 1-р багт 1 ванн, Ногооннуур сумын 2, 3, 4-р багт 3 ванн, Буянт сумын 1-р багт 1 ванныг Орон нутгийн хөгжлийн сангийн хөрөнгөөр 57.5 сая төгрөгөөр 6 шинэ ванн баригдсан бол Бугат сумын 1-р багт 1 ванн, Буянт сумын, 2-р багт 1 ванн, 3-р багт 1 ванн, Ногооннуур сумын 5-р багт 1 ванн 37.1 сая төгрөгөөр нийт 4 ванн засварлах ажил хийгдсэн.</t>
  </si>
  <si>
    <t>Герман улсын хамтын ажиллагааны "GIZ" төслийн газрын дэмжлэгтэйгээр аймгийн аялал жуулчлалыг сурталчлан таниулах зорилгоор зочид буудал, гэр буудал, аж ахуйн нэгж байгууллага, Жуулчны бааз, эвент арга хэмжээ, түүх, соёл , үзэсгэлэнт байгалийн мэдээлэл, 13 сумын товч танилцуулга, гар урлал, аялал маршрутын мэдээллийг багтаасан гарын авлага материалыг хэвлүүлэн гадаад, дотоодын жуулчдын хүртээл болгосон.</t>
  </si>
  <si>
    <t>Жуулчны улирлыг нэмэгдүүлэх зорилгоор Хөх Сэрхийн нурууны улсын тусгай хамгаалалттай газрын хамгаалалтын захиргаа Чигэртэйн голын ай савын Байгалийн Цогцолборт газрын Төгрөг салааны аманд “Алтай институт” ТББ-тай хамтран 2023 оны 3 дугаар сарын 18-ны өдөр “Бүргэдийн баяр” зохион байгуулж, тус арга хэмжээнд гадаадын 20 гаран жуулчин дотоодын 250 орчим жуулчин ирж сонирхон бүс нутгийн байгалийн үзэсгэлэнт газрууд, нутгийн иргэдийн ёс заншил, өв уламжлалыг сонирхлоо. Мөн “Казах шувуулахуйн холбоо”-ноос Сагсай сумын нутаг дэвсгэрт 3 дугаар сарын 21-нд Бүргэдийн баяр зохион байгуулж, 7 орны 30 гаруй жуулчид ирж сонирхлоо.</t>
  </si>
  <si>
    <t>Улсын төсвийн хөрөнгө оруулалтаар Алтай таван богдын байгалийн цогцолборт газрын цахилгаан хангамжийн ажил, Хилийн цэргийн 0165 дугаар ангийн 1, 2 дугаар заставын цахилгаан хангамж ажлуудыг аймгийн Цахилгаан шугам сүлжээний газар 40 хувийн гүйцэтгэлтэй гүйцэтгэж байна.</t>
  </si>
  <si>
    <t>Эко аялал жуулчлалын орчныг бүрдүүлэх зорилгоор, аялал жуулчлалын нэр бүхий газрууд болох Цэнгэл сумын Хотон, Хурган нуурын нарийн гүүрийн дэргэд отоглох, хоноглох цэг барих техникийн тодорхойлолтын дагуу “Ранго трейвл” ХХК хийж гүйцэтгэсэн.</t>
  </si>
  <si>
    <t>Монгол Алтайн нурууны болон Хөх Сэрхийн нурууны улсын тусгай хамгаалалттай газруудын онцгой, аялал жуулчлал, хязгаарлалтын бүсэд улсын төсвийн 22.0 сая төгрөгийн хөрөнгө оруулалтаар MNS стандартын дагуу 160 ширхэг хилийн багана, 2 самбар, 23 тэмдэг тэмдэгжүүлэлт хийсэн.</t>
  </si>
  <si>
    <t>Цэнгэл сумын суурин газарт GNSS (GPS)-ийн байнгын ажиллагаатай суурин станц байгуулахаар ГЗБГЗЗГазарт захиалга өгсөн. Одоогийн байдлаар санхүүжилт нь шийдвэрлэгдээгүй байна.</t>
  </si>
  <si>
    <t>Өлгий сумын төвийн "Агаарын чанарыг сайжруулах бүс тогтоох, бүсэд мөрдөх журам батлах тухай" А/447/А/818 дугаар хамтарсан тушаал, захирамжийг Захиргааны хэм хэмжээний актын улсын нэгдсэн бүртгэлийн 6036 дугаарт бүртгүүлж хэрэгжилтийг хангуулан ажиллаж байна.</t>
  </si>
  <si>
    <t>Монгол Улсын Ерөнхийлөгч "Тэрбум мод" үндэсний хөдөлгөөний хүрээнд тарьц суулгацын үзэсгэлэн худалдаг аймгийн төв талбайд зохион байгуулж аймгийн Сум дундын ойн анги, Балгын ХХК, Ногоон Өлгийн Ой ХХК зэрэг албан байгууллага, аж ахуйн нэгжүүд оролцож улиас, бургас, хайлаас, шар хуайс, голт бор, бүйлс, гүйлс, чацаргана, үхрийн нүд, алим, чавга зэрэг моднуудын суулгацаар үзэсгэлэн зохион байгуулсан. Сум дундын ойн анги, Балгын ХХК, Ногоон Өлгийн Ой ХХК-уудын мод үржүүлгийн талбайд ургуулсан тарьц суулгацыг бэлтгэн бүх сумдын ард иргэд, албан байгууллага, айл өрхүүдийн хашаандаа мод тарих, ногоон байгууламж байгуулах санал санаачлагыг дэмжиж тарьц суулгацаар ханган ажилласан. Хавар, намрын улиарлд ард иргэдэд, аж ахуйн нэгж, албан байгууллага "Тэрбум мод" үндэсний хөдөлгөөн, бүх нийтээр мод тарих өдрөөр нийтдээ 52470 ширхэг тарьц суулгац тарьж арчилгаа усалгааг нь хариуцан ажиллаж байна.</t>
  </si>
  <si>
    <t>2022 оны гадаргын усны тооллогоор аймгийн хэмжээнд гол -409, булаг- 943, нуур тойром – 1248, рашаан – 32, гүний худаг -565, гар худаг – 6012, услалтын систем- 16, үерийн хамгаалалтын далан – 4 тоологдсон ба 9 гол горхи, 28 булаг шанд, 6 нуур тойром ширгэсэн байна.</t>
  </si>
  <si>
    <t>Орон нутгийн төсвийн 13.0 сая төгрөгийн хөрөнгө оруулалтаар ойн сан бүхий 10 сум болон аймгийн ойн менежментийн төлөвлөгөөг “Мөнх ногоон жодоо” ХХК-иар хийлгүүлсэн болно.</t>
  </si>
  <si>
    <t>“Тэрбум мод” үндэсний хөдөлгөөний хүрээнд 15.000 ширхэг улиас, бургас модны саваа мөчир бэлтгэж мод үржүүлгийн талбайд харандаа мөчрөөр 75.000 ширхэг улиас, бургас модны мөчир, 100.000 ширхэг хайлаас зэрэг моднуудын тарьц тарьж 90 хувийн амьдралтай ургуулав. Мөн Бугат, Толбо сумын нутаг дэвсгэрт 2 аж ахуйн нэгж мод үржүүлгийн үйл ажиллагаа явуулж байна. Аймгийн Засаг даргын 2023 оны А/181 дугаартай захирамжаар баталсан “Аймгийн хэмжээнд таван зуун мянган ширхэг мод тарьж ургуулах аян”-ыг 2023 оны 05 дугаар сарын 01-ний өдрөөс эхлэн 06-р сарын хугацаатай зохион байгуулж, хавар, намрын мод тарилтын үеэр 165 аж ахуйн нэгж байгууллага, 5000 гаруй иргэдийн оролцоотойгоор нийт 50000 орчим мод тарьж усалгаа, арчилгаа хийн ургуулсан 80 хувийн ургалттай байна. Аяны үеэр Сум дундын ойн анги болон “Ногоон Өлгийн Ой” ХХК, “Балгын” ХХК зэрэг аж ахуй нэгжүүд оролцон улиас, бургас, хайлаас, шар хуайс, алим, чавга, үхрийн нүд, чацаргана, монос зэрэг 10 төрлийн тарьц суулгацыг худалдаалж иргэдэд тарих, арчлах зөвлөмж өгч ажилласан.</t>
  </si>
  <si>
    <t xml:space="preserve">Монгол Улсын Эрүүл мэндийн яамнаас Коронавируст цар тахлыг томуутай адилтгаж үзэхээр шийдвэрлэсэн.   Дээрх шийдвэрийн хүрээнд болон "Ковид-19” халдварт цар тахлын дэгдэлт улсын хэмжээнд буурсан тул орон нутгийн төсвөөс санхүүжилтийн хөрөнгө шийдвэрлүүлээгүй болно. </t>
  </si>
  <si>
    <t xml:space="preserve">Аймгийн Засаг даргын нөөц хөрөнгөөр 4.6 сая төгрөгөөр тарваган тахлын голомтын эрсдлийг бууруулах шимэгчгүйтгэл, мэрэгчгүйжүүлэлтийн ажлыг Улаанхус, Ногооннуур сумдын нутгийн 4 секторийн 5 цэгт 12000 га талбайг хамруулан зохион байгуулж, нийт жижиг мэрэгчийн 5000, тарваганы 2000 нүхний амсарт хор цацаж, 80 тарвага, 2 зурам олзворлон устгалд оруулсан.  
Аймгийн гамшгаас хамгаалах сангаас 6.5 сая төгрөгийг шийдвэрлүүлж тарваган тахлаас урьдчилан сэргийлэх сэрэмжлүүлэх, сурталчилгааны 2000 ширхэг материал хэвлүүлэн тарааж, голомтот бүс нутагт 9 самбар байршуулав. Салбар хоорондын байгууллагуудтай хамтран эргүүл пост гаргаж, сургалт сурталчилгааг эрчимжүүлэн ажиллав.
Тарваган тахлын байгалийн голомтот хяналтын шинжилгээг 2 удаа төлөвлөн 05, 08 сард зохион байгуулан нийт 18.9 сая төгрөг зарцуулж голомттой талбайн 50 хувийг хянаж голомтын идэвхжилийг тогтоосон. 
1. Эзэрлэг-Дөшингийн голомтод Алтай сумын нутаг Улаанхад, Шарговь, Сагсай гол, Буянт сумын  Хөндий сайр, Хагнуур, Сагсай сумын Цөнхог зэрэг 4 секторын 36000га  талбайд голомт хяналтын хайгуул хэлбэрийн шинжилгээ явуулж, мэрэгч амьтан, тэдгээрийн зэм үхдэл, гадны шимэгч нийт 54 материал шинжилж, Сагсай сумын Хаг нуур гэх газраас олзворлосон 1 тарваганы үхдлээс тарваган тахлын үүсгэгч илрүүлж байгалийн голомт идэвхтэй байгааг тогтоолоо. 
2. Сийлхэмийн нурууны улсын хил дагуух голомтод тарваган тахлын байгалийн голомтын шинжилгээг ЗӨСҮТ болон ОХУ-ын мэргэжилтнүүдтэй хамтран хийж, Улаанхус сумын 12 бичил голомтын 16 секторийн 144.000 га, Ногооннуур сумын  10 бичил голомтын  12 секторийн 108.000 га, Бугат сумын 2 бичил голомтын 5 секторийн 45.000 га, Цэнгэл сумын 2 бичил голомтын  2 секторийн 24.000га, нийт  27  бичил голомтын 35 секторийн 321.000 га талбайгаас мэрэгч амьтан, тэдгээрийн зэм үхдэл, гадны шимэгч нийт  388 нэгж материалыг цуглуулж, лабораторийн шинжилгээнд хамруулсан. Улаанхус сумын Өртөөн булаг, Зуслан булаг, Цэнгэл сумын Терисакган, Ногооннуур сумын Хар магнай, Шинэ даваа, Бугат сумын Бор Хаг зэрэг газруудаас 19 тарваган тахлын нян, 24 эерэг сорьц илрүүлж, Сийлхэмийн цурав голомтод халдвартай талбайн хэмжээ 68.000 га, эпизооттой талбай 90.000 га байгаа ба мэрэгч амьтдын дунд тарваган тахлын эпизоот эрчимтэй үргэлжлэн явагдаж, тарваган тахлын байгалийн голомт идэвхжин, хүний өвчлөл гарах магадлал маш өндөр байгааг тогтоов. 
</t>
  </si>
  <si>
    <t xml:space="preserve">Аймгийн  эрүүл мэндийн салбарын хүний нөөцийн төлөвлөлтийн дагуу  салбар нэгжүүдээс 2023-2024 онд улсын төсвийн санхүүжилтээр, байгууллагын зардлаар суралцуулах эмч, эмнэлгийн мэргэжилтний захиалгыг хийж,   Эрүүл мэндийн сайдын 2023 оны А/103 дугаар тушаалаар батлагдсан  хязгаарын дагуу эмч мэргэжилтнүүдийг  улсын төсвийн санхүүжилтээр суралцуулж байна. Тайлангийн жилд үндсэн мэргэшлийн сургалтад  Дотрын анагаах  судлал 3,  Эх барих эмэгтэйчүүд судлал 1, Хүүхэд судлал 2, Сэргээн засал судлалаар 1, яаралтай тусламж судлалаар 2 , Зүү эмчилгээ судлал 1, нүүр амын гажиг засал 1, нүүр амын мэс засал судлал 1, нуд судлал 1, дүрс оношилгоо судлал 1, мэдээгүйжүүлэлт судлал 1  нийт 15 эмчийг үндсэн мэргэшлээр, төрөлжсөн мэргэшлийн 6 сарын сургалтад 8 их эмч, мэргэжил дээшлүүлэх сургалтад 5 эмчийг хамруулсан бол сувилагч, эмнэлгийн тусгай мэргэжилтний 3 сарын  төрөлжсөн мэргэшлийн сургалтад 34 мэргэжилтэн, дээшлүүлэх сургалтад 3 сувилагчийг тус тус хамруулан ажилласан.  Түүнчлэн ЭМГазрын ХШҮМХэлтсийн даргыг ДЭМБайгууллагын Номхон Далайн Баруун Бүсийн Олон улсын эрүүл мэндийн сургалтын төвөөс жил бүр зохион байгуулдаг 2 модуль бүхий /цахим болон танхимын/ тэтгэлэгт хөтөлбөр”-ийн сургалтад, Филиппин улсын Манила хотод ,  төрөх тасгийн Эх барих эмэгтэйчүүдийн нэг эмчийг  ОХУлсад,  хүүхдийн тасгийн 1 сувилагч БНХАУ-ын хөх хотод богино хугацааны сургалтад тус тус   хамрагдсан.  Анхан шатны эрүүл мэндийн байгууллагуудын 3 сувилагч, нэгдсэн эмнэлгээс 1 эх баригчийг   ДЭМБ-ын санхүүжилтээр гадаадад богино хугацааны сургалтад хамруулахаар болсон.  Улсын  төв эмнэлгүүд болон сургалт эрхлэгч байгууллагуудаас зохион байгуулагдсан цахим сургалт, зөвлөгөөн уулзалтад тухай бүр холбогдох эмч мэргэжилтнүүдийг хамруулан ажилласан. </t>
  </si>
  <si>
    <t xml:space="preserve">2021 онд  Зэвсэгт хүчний 331 дүгээр ангид 8.9 сая төгрөгийн үнэ бүхий хөгжмийн аппаратур техник хэрэгсэл, Зэвсэгт хүчний 340 дүгээр ангид 9.2 сая төгрөгийн үнэ бүхий хүндэт харуул жагсах хивс дрож, Зэвсэгт хүчний 116 дугаар тусгай салбар 3.5 сая төгрөгийн  үнэ бүхий богино долгионы  радио станцыг тус тус аймгийн Засаг даргын нөөц хөрөнгөөс шийдвэрлэн олгосон болно. </t>
  </si>
  <si>
    <t>Хөгжлийн бэрхшээлтэй 2 иргэн тогоочийн болон оёдлын мэргэжил олгох түр сургалтад хамрагдаж,  байнгын ажлын байртай болсон ба сургалтын зардалд 700.0 мянган төгрөг зарцуулав.</t>
  </si>
  <si>
    <t xml:space="preserve">Хөдөлмөрт бэлтгэх сургалтад нийт 415 иргэн хамрагдаж, 24 иргэн байнгын ажлын байртай болсон. Энэхүү сургалтад иргэдийн дунд 15-34 насны 176 залуучууд хамрагдсан бол үүнээс суурь ур чадварын сургалтад 101, танхимын сургалтад 45 иргэн хамрагдсан байна.   </t>
  </si>
  <si>
    <t xml:space="preserve">Аймгийн ажилгүйдлийг буруулах зорилгоор ЗГ-ын Халамжаас-хөдөлмөрт бодлогыг хэрэгжүүлэн ажиллаж байна. Энэхүү ажлын хүрээнд  “250 АЖЛЫН БАЙРНЫ НЭЭЛТТЭЙ ӨДӨРЛӨГ"-ийг Үндэсний бүтээн байгуулагч МАКС групптэй хамтран амжилттай зохион байгууллаа.
Өдөрлөгийн үед иргэдэд чиглэсэн дараах үйл ажиллагаа зохион байгуулагдав.
- Ажил, мэргэжлийн чиг баримжаа олгох
- Нээлттэй ажлын байр /250/ танилцуулах 
- Иргэдийг ажилд бүртгэх
- Анкет бөглөх 
- Газар дээр нь ярилцлага хийх
- Ажилд зуучлах
Уг өдөрлөгт нийт 350 гаруй иргэд оролцож, 150 иргэн ажлын байрны анкет бөглөсөн ба 25 иргэн ажлын ярилцлагад орж, ажилд зуучлах үйлчилгээ  үзүүлж, иргэдийн ажлын байртай болгох чиглэлээр дэмжлэг үзүүлэн ажиллаж байна.  
</t>
  </si>
  <si>
    <t xml:space="preserve">Сургууль, цэцэрлэгийн орчныг хөгжлийн бэрхшээлтэй хүүхдийн хэрэгцээнд тулгуурлан засах ажлын хүрээнд тус газрын Хүүхдийн эрхийн улсын байцаагчийн зөвлөмжийг аймгийн хэмжээний 45 сургууль, 50 цэцэрлэгт хүргүүлж биелэлтийг хангуулах ажлыг хийж байна. Мөн тус газрын зүгээс Норвегийн тусламжийн байгууллагын Баян Өлгий аймаг дахь салбартай хамтран сумдын эмнэлгийн барилга, ерөнхий боловсролын сургууль,  дотуур байр, цэцэрлэгүүдийн барилга байгууламжийн гадаад дотоод орчин, ариун цэврийн өрөө, авто зогсоолын төлөвлөлт, хөгжлийн бэрхшээлтэй хүүхдийн тэгш хүртээмжийн орчинд нөхцөл байдлын үнэлгээ хийх  ажлыг зохион байгуулж байна. Энэхүү ажлын үр дүнд хөгжлийн бэрхшээлтэй иргэдийн хэдэн хувьд нь үйлчилгээ үзүүлэх боломжтой эсэх, хэдэн хувь нь стандарт шаардлага хангасан гэх зэрэг статистик судалгаатай болох юм. </t>
  </si>
  <si>
    <t xml:space="preserve">Олон улсын Гэр бүлийн өдрийг тохиолдуулан холбогдох төрийн болон төрийн бус байгууллагуудтай хамтран "Аз жаргалтай гэр бүл" аяныг өрнүүлж, аяны хүрээнд байгууллагуудын Эцэг эхийн зөвлөлүүд эцэг эхчүүдэд Хүүхэд хүмүүжлийн эерэг арга олгох сургалт, нөлөөллийн ажлуудыг зохион байгууулж,  "Аз жаргалтай гэр бүл" өдөрлөгийг аймгийн төв талбайд зохион явууллаа. Аяны хүрээнд нийт 16 төрийн байгууллага, 4 төрийн бус байгууллага, хүүхэд, залуучуудын 3 зөвлөл хамтран ажиллалаа. Өдөрлөгийн үеэр зохион явагдсан арга хэмжээнд нийт 860 иргэн хамрагдлаа. </t>
  </si>
  <si>
    <t xml:space="preserve">Сумдын Хамтарсан багийн үйл ажиллагааны тайланг хагас болон бүтэн жилээр авч, дүгнэн, үнэлгээ хийж, зөвлөмж хүргүүлэн ажилладаг. "Хамтарсан багаараа хамгаалъя"  болзолт уралдааныг Хамтарсан багуудын дунд зарлан ажиллаж байна. 2023 оны жилийн эцсийн тайланг 12 сард авч нэгтгэн боловсруулж, Засаг даргын зөвлөлийн хурлаар оруулан хэлэлцүүлнэ. </t>
  </si>
  <si>
    <t>Хашаатын даваанаас Цагааннуур боомт хүртэл үүрэн холбооны сүлжээтэй болгох ажлыг хувийн хэвшлийн Мобиком, Юнител компаниудтай хамтран хэрэгжүүлж байна.</t>
  </si>
  <si>
    <t xml:space="preserve">Татвар төлөгчийн бүртгэлийг 100 хувь бүртгэж, татварт  хамруулж ажилласан. Төрийн үйлчилгээний үйл ажиллагаанд технологийн дэвшлүүдийг ашиглан иргэдэд илүү амар үйлчилгээг үзүүлэх боломжийг нэвтрүүлэх зорилгоор Гэрэгэ Киоск ХХК-ны тоног төхөөрөмжийг 8.5 сая төгрөгөөр худалдан авч, ашиглаж байгаа болно. </t>
  </si>
  <si>
    <t xml:space="preserve"> Аймгийн Засаг  даргын 2021 оны 03 дугаар сарын 04-ний өдрийн А/165 дугаар   захирамжаар  татварын хэлтсийн ажлын байрыг шинээр барих  1357м.кв газар шийдэгдсэн болно. </t>
  </si>
  <si>
    <t>Баян-Өлгий аймгийн нисэх буудлын аэродромыг олон улсын иргэний нисэхийн байгууллагын 4с хяналтын код бүхий агаарын хөлөг хүлээн авах хүчин чадалтай болгон өргөтгөх ерөнхий төлөвлөгөө, ажлын зураг төсөл, техник эдийн засгийн үндэслэлийг боловсруулах ажлыг "Аварга зам" ХХК 441.0 сая төгрөгөөр гүйцэтгэж байгаа ба дуусах шатандаа байна.</t>
  </si>
  <si>
    <t xml:space="preserve">Хууль бусаар 162 ширхэг эсгий гэрийн мод бэлтгэсэн зөрчил, 1 тооны Зэгсний зэрлэг гахай агнасан зөчил, Ховд голын эргээс хууль бусаар хайрга олборлож тээвэрлэсэн 2 тээврийн хэрэгсэл, холбогдох байгууллагад үргэлжлүүлэн шалгуулахаар харьяаллын дагуу шилжүүлэн ажиллав. Дэлүүн сумаас хууль бусаар барагшун тээвэрлэсэн зөрчлийг илрүүлж, зөрчилд холбогдсон иргэн С.Е-д 150.000 төгрөгийн торгууль ногдуулж, зөвшөөрөлгүй тээвэрлэсэн 397 кг барагшуныг хурааж, сумын Засаг даргын дэргэдэх орон тооны бус зөвлөлд устгуулахаар шилжүүлэн шийдвэр гаргуулж ажилласан байна. Өлгий сумын иргэн Б-гийн биологийн идэвхт бүтээгдэхүүн боловсруулах үйлдвэрт /барагшун боловсруулах үйлдвэр/ хяналт шалгалтын хийж, илэрсэн зөрчилтэй холбогдуулан зөрчлийн хэрэг бүртгэлтийн ажиллагаа явуулж, улсын байцаагчийн актаар үйл ажиллагааг түр зогсоож, зөрчлийн тухай хуулийн дагуу иргэн Б-д 300.0 мянган төгрөгийн торгууль ногдуулан барагдуулж, ажиллав. Толбо нуур, Хар нуураас загасны үржлийн үед хяналт шалгалт хийх явцад Толбо сумын иргэн Н, Өлгий сумын иргэн Т нар нь хууль бусаар нийт 12 ширхэг загас агнасан зөрчлийг илрүүлж, 600,0 мянган төгрөгийн торгууль, 120,0 мянган төгрөгийн нөхөн төлбөр ногдуулан хариуцлага хүлээлгэж ажиллав. 182 ширхэг буюу 455.95 кг байгалийн жамаар унасан халиун бугын эвэр түүж бэлтгэн худалдаж, худалдан авсан зөрчил үйлдсэн 3 иргэнийг нийт 900,000 төгрөгөөр торгож, хууль бусаар олсон 14,000,000 төгрөгийг аймгийн Санхүү төрийн сангийн дансанд, хураан авсан 182 ширхэг бугын эврийг Өлгий сумын Засаг даргын дэргэдэх орон тооны бус зөвлөлд шилжүүлж шийдвэр гаргуулан ажиллав. Хууль бусаар 97 ширхэг алтай тарвага агнасан зөрчлийг илрүүлж, 13 иргэнд 3,900,000 төгрөгийн торгуулийн шийтгэл, 68,080,000 төгрөгийн нөхөн төлбөр ногдуулж, хялбаршуулсан журмаар зөрчил шалган шийдвэрлэх ажиллагаа явуулж ажилласан ба зөрчил үйлдэхэд ашигласан 13 ширхэг галт зэвсгийг аймгийн Цагдаагийн газарт, 97 ширхэг алтайн тарвагыг шинжлүүлэхээр аймгийн Зооноз өвчин судлалын төвд хүлээлгэн өгч ажилласан байна. </t>
  </si>
  <si>
    <t>Орон нутгийн хөгжлийн аливаа бодлогыг тодорхойлохдоо аж ахуйн нэгж байгууллага, иргэн, хуулийн этгээдээс цахим хуудас /bayan-olgii.gov.mn/-аар санал авч, бодлогын баримт бичигт тусгах ажлыг тухай бүр зохион байгуулж байна. Дээрх шийдвэрийг ОНОНРТ-ээр тухай бүр мэдээллэж байна. Аймгийн хэмжээнд цахим засаглалыг бий болгох зорилт тавьж ажиллаж байгаа бөгөөд одоогийн байдлаар аймгийн Засаг даргын Тамгын газарт ERP үйл ажиллагааны цахим системийг нэвтрүүлсэн.  Түүнчлэн аймгийн Газрын харилцаа, барилга, хот байгуулалтын газар нь Эйбл, SPARK сүлжээг сум, болон дотооддоо бүрэн нэвтрүүлэн ажиллаж байна. Ингэснээр ажилтнуудын ажлыг хялбарчлах, дотоод мэдээлэл солилцох, төрийн үйлчилгээний стандартыг бий болгож, иргэдэд чирэгдэлгүй үйлчлэх боломжийг үе шаттай хэрэгжүүлж байна.</t>
  </si>
  <si>
    <t>Аймгийн Засаг даргын Тамгын газрын байрны 2 дугаар давхарт худалдан  авах үйл ажиллагааны  сонгон шалгаруулалт,  тендер үнэлэх үйл ажиллагааны ил тод байдлыг хангах зорилгоор иж бүрэн тоног төхөөрөмж бүхий тасалгааг ашиглалтад оруулсан. Худалдан авах үйл ажиллагаа ил тод нээлттэй зохион байгуулагдах танхимаар хангагдсан болно.</t>
  </si>
  <si>
    <t>Аймгийн Хүүхдийн хууль зүйн хороог 6 удаа хуралдуулж, гэмт хэргийн улмаас хохирсон болон холбогдсон хүүхдийн талаар танилцуулж, шаардлагатай хариуг арга хэмжээг авсан. Хүүхдийн эсрэг гэмт хэргээс урьдчилан сэргийлэх ажилд 65 иргэн, 22 аж ахуйн нэгж, байгууллага, 1 хүүхэд хамгаалагч, 5 төрийн болон төрийн бус байгууллага, ерөнхий боловсролын сургуулийн 14 өсвөрийн сэргийлэгч бүлгэмтэй хамтран ажиллаж, мэргэжил арга зүйгээр хангаж ажилласан. Мөн соён гэгээрүүлэх чиглэлээр аймгийн төв болон 13 сумдад 38 удаа сургалт, уулзалт, хэлэлцүүлэг, 4 удаа уралдаан тэмцээн зохион байгуулж, 61 төрийн болон төрийн бус байгууллагын 5698 иргэнийг  хамруулсан.  Орон нутгийн  “Саян, “Дербес” телевизээр 6 удаагийн буюу 25 минутын мэдээ, мэдээллийг 18 удаагийн давталттай, орон нутгийн радиогоор 8 удаагийн буюу 46 минутын мэдээ, мэдээллийг 8 удаагийн давталттай тус тус хүргэсэн. Эхний 9 сарын байдлаар хүүхэд холбогдсон 28 гэмт хэрэг бүртгэгдсэн бөгөөд үүнийг өнгөрсөн жилийн мөн үетэй харьцуулахад 18 нэгжээр буюу 2.8 дахин өссөн байна.</t>
  </si>
  <si>
    <t>Орон нутгийн хөгжлийн сангаас 15.0 сая төгрөг шийдвэрлэж, Цагааннуур боомтын хилийн 55 дугаар тэмдгийн дэргэд хилийн харуулын байрыг шинээр барьсан .</t>
  </si>
  <si>
    <t xml:space="preserve">Аймгийн Нэгдсэн эмнэлгийн төрөх тасгийг Амаржих газар болгох талаар судалгаа, нөхцөл байдлын шинжилгээ хийж, Засгийн газраас ирсэн Сайдууд болон УИХ-ын гишүүдэд газар дээр нь танилцуулж, шийдвэрлүүлэх  хүсэлтээ Эрүүл мэндийн яаманд хүргүүлсэн, хүлээлттэй байна. </t>
  </si>
  <si>
    <t>“Памук Ресорт Монголия” ХХК-тай хамтран "Нүүдэлчдийн наадам" эвент арга хэмжээг анх удаа хамтран зохион байгуулж, цаашид жил болгон зохион байгуулахаар төлөвлөж байна. Энэхүү арга хэмжээнд олон улсын зочид төлөөлөгчид оролцсон бөгөөд аймгийн Хөгжимт драмын театрын уран бүтээлчдийн язгуур хамтлагийн тоглолт, бие биелгээ зэрэг уран бүтээлээ ард иргэдэд толилуулсан ба 2023 онд Төсвийн хэмнэлтийн тухай хуулиар хэрэгжээгүй болно.</t>
  </si>
  <si>
    <t xml:space="preserve">Малчид, хувиараа хөдөлмөр эрхлэгчдийг нийгмийн даатгалын сайн дурын даатгалд хамруулах ажлыг жил бүр нэмэгдүүлэх ажлыг зохион байгуулж, малчид болон хувиараа хөдөлмөр эрхлэгчдийг нийгмийн даатгалын сайн дурын даатгалд хамруулан ажилласнаар аймгийн хэмжээнд хөдөлмөрийн насны нийт 14414 малчны 2130 нь нийгмийн даатгалд сайн дураар датгуулснаар нийт малчдын 14.8 хувийг нийгэм даатгалд хамруулав. </t>
  </si>
  <si>
    <t xml:space="preserve">Байгууллагын мэдээллийн ил тод байдлыг хангах ажлын хүрээнд тус аймгийн bayan-olgii.gov.mn вебсайт буюу цахим хуудсыг 5.0 сая төгрөгөөр шинэчилсэн бөгөөд баяжуулалтын ажил хийгдэж байна. Вayan-olgii.gov.mn цахим хуудсаар дамжин бусад сум, байгууллагын цахим хуудсанд нэвтрэх боломжтой болсон ба иргэдийг төрийн үйл ажиллагааны цаг үеийн мэдээ, мэдээллээр шуурхай хангах боломж бүрдсэн ба  2023 онт тус цахим хуудсын багтаамжийн 10 гв болгон нэмэгдүүлсэн болно. </t>
  </si>
  <si>
    <t xml:space="preserve">Тус аймгийн Засаг даргын Тамгын газар, Удирдлагын академийн мэргэжлийн багтай хамтран Аймгийн дунд хугацааны стратеги, хөгжлийн зураглалыг боловсруулсан. Дээрх хөгжлийн зураглалд “Алсын хараа-2050” “Монгол Улсын урт хугацааны хөгжлийн бодлого”, “Шинэ сэргэлтийн бодлого”-ын хүрээнд хэрэгжүүлэх арга хэмжээг тусгасан бөгөөд эдгээр бодлогын баримт бичгийг сурталчлах, олон нийтэд таниулах зорилгоор 2021  оны 09 дүгээр сард Улаанбаатар хотод, 2021 оны 10 дугаар сарын 28,30-ны өдрүүдэд Өлгий хотод нэг, хоёрдугаар шатны хэлэлцүүлгийг нийт 5 удаа аймгийн Хөгжимт драмын театрт эмэгтэйчүүд, ахмад настан, төрийн албан хаагчдад зохион байгуулсан бөгөөд аймгийн бодлого, шийдвэр гаргах түвшний бүх хүмүүсийг оролцуулсан. Аймгийн хэтийн хөгжил, хөгжлийн тэргүүлэх чиглэл, алсын харааг тодорхойлох зорилготой хөгжлийн зураглалыг 2022 оны аймгийн Иргэдийн төлөөлөгчдийн хурлын ээлжит VIII хуралдаанаар хэлэлцүүлэн батлуулсан болно. Түүнчлэн дээрх бодлогын баримт бичгүүдийг аймгийн 21:00 цагийн радио, Саян, Дербес телевизүүдээр хэсэгчилсэн тайлбартай нэвтрүүлгээр иргэд, олон нийтэд таниулан, сурталчлан ажиллаж байна. 
</t>
  </si>
  <si>
    <t>Аймгийн ГХБХБГазар, УЦУОШГТөвөөс гаргасан 2023 оны 8-р сард 12 сумын 328 мониторингийн цэгт өвөл, хаврын бэлчээрийн даацын судалгааг хийж гүйцэтгэн мэдээллийн санд оруулсан. Нийт бэлчээрийн 1,3% нь байгалийн унаган төрхөө алдаагүй, 40,7% нь бага зэрэг доройтсон, 20,5% нь дунд зэрэг доройтсон, 25,04% нь хүчтэй доройтсон, 12,6% нь маш хүчтэй доройтсон гэсэн дүгнэлт гарсан.</t>
  </si>
  <si>
    <t>404 мянган толгой малыг зах зээлд гарган, 277 мянган толгой малыг хүнсэнд хэрэглэнэ</t>
  </si>
  <si>
    <t>Сумдын бэлчээрт 5-аас доошгүй худаг шинээр гаргаж, 5-аас доошгүй худгийг сэргээн засварласан байна.</t>
  </si>
  <si>
    <t>56 сая</t>
  </si>
  <si>
    <t>Цас их ордог Алтай, Цэнгэл сумдад хөв цөөрөм байгуулж бэлчээр усжуулна</t>
  </si>
  <si>
    <t>Цэнгэл сумын 1-р багт хөв байгуулах боломжтой газар болох Шар говьд хадлангийн талбайг услах, хөв байгуулах, талбайд хүрэх гол сувгийг 15,0 сая төгрөгөөр засварласан.</t>
  </si>
  <si>
    <t>ОНТ, ЖДҮХС, Хоршоо хөгжүүлэх сан, ХААДС</t>
  </si>
  <si>
    <t>80-100 толгой үнээд сүүний чиглэлийн бухны үрээр зохиомол хээлтүүлэг хийх</t>
  </si>
  <si>
    <t>ХХС, ЖДҮХС, , ХААДС, ОНТ</t>
  </si>
  <si>
    <t>фермерийн аж ахуй эрхлэгчдийн тоо 1-ээс доошгүйгээр нэмэгдсэн байна.</t>
  </si>
  <si>
    <t>1-ээс доошгүй аж ахуйн нэгжийг зээлийн бодлогоор дэмжих</t>
  </si>
  <si>
    <t>Стандартын шаардлага хангасан сав баглаа боодолтой бэлгий багц бий болсон байх</t>
  </si>
  <si>
    <t>Мах,сүүний урамшуулалд хамрагдсан аж ахуйн нэгж 1-ээр нэмэгдсэн байх</t>
  </si>
  <si>
    <t>Баян-Өлгий аймгийн Өлгий сумын Алтан Сапа ХХК-нь 240 м2 талбайд гүзээлзгэнэ тариалж, зах зээлд нийлүүлж байна. 2023 онд тус аж ахуйн нэгж ЖДҮ-ийг хөгжүүлэх сангаас 300 сая төгрөгийн хөнгөлөлттэй зээл авч, үйлдвэрлэлийг өргөтгөх ажил хийж байна.</t>
  </si>
  <si>
    <t>жилд 1-ээс доошгүй удаа үзэсгэлэн зохион байгуулан явуулна.</t>
  </si>
  <si>
    <t>Тендер зарлагдаж ажил эхэлсэн байна.</t>
  </si>
  <si>
    <t>1. Дэлхийн банкны төсөл - II 2.ЭХЗХ-ны үнэ тарифын зохицуулалтаар 3. ЭХЗХ-ны сангаас</t>
  </si>
  <si>
    <t>3 сумын төвийн 0.4 кВ шугам бүрэн шинэчлэгдэнэ алдагдал буурна</t>
  </si>
  <si>
    <t>4 дэд станц</t>
  </si>
  <si>
    <t>ОНТөсөв, Хувийн хэвшил</t>
  </si>
  <si>
    <t>Ухаалаг тоолууртай болгосон байна.</t>
  </si>
  <si>
    <t>Ажлыг эхэлсэн байна.</t>
  </si>
  <si>
    <t>Улсын төсөв, гадаадын зээл тусламж</t>
  </si>
  <si>
    <t>Хөрөнгийг шийдвэрлүүлсэн байна</t>
  </si>
  <si>
    <t>Хүчин чадлыг 2 дахин нэмэгдүүлсэн байна.</t>
  </si>
  <si>
    <t>Хөгжлийн төлөвлөгөөг шат дараатай боловсруулсан байна</t>
  </si>
  <si>
    <t>2023-2038 он хүртэл ГЗБын ерөнхий төлөвлөгөөтэй болсон байна</t>
  </si>
  <si>
    <t>Суурьшлын бүс бий болгох болон тосгоны статустай болгох судалгааны ажил хийгдсэн байна</t>
  </si>
  <si>
    <t>Шат дараатай хэрэгжүүлсэн байна</t>
  </si>
  <si>
    <t>Байр зүйн зураг хийгдсэн байна</t>
  </si>
  <si>
    <t>Цахим үйл ажиллагааг хэрэглээндээ нэвтрүүлсэн байна.</t>
  </si>
  <si>
    <t xml:space="preserve">Аймгийн дотоодын нийт бүтээгдэхүүний тооцоог ҮСХ-оос хүргүүлсэн үндэсний тооцооны систем 2008 аргачлал зааврын дагуу хийж, эдийн засгийн үйл ажиллагааны бодит сектор болон албан бус эдийн засгийн салбараар урьдчилсан байдлаар тооцон уг тооцоогоор бүгд 2121 аж ахуйн нэгж байгууллагыг хамруулав. Эдийн засгийн салбар бүрээр хувийн аж ахуй, албан бус секторыг оруулан тооцсоноор 469.7 тэрбум төгрөгийн нэмэгдэл өртөг бий болсон байна.  </t>
  </si>
  <si>
    <t>Боловсролын ерөнхий газраас нийт 252.9 сая төгрөгийн хөрөнгө оруулалт хийгдсэн. Үүнд:
1. Өлгий сумын 19-р цэцэрлэгт 2.4 сая төгрөгийн гал тогооны тоног төхөөрөмж,
2. Цэнгэл сумын 2-р цэцэрлэгт 36.3 сая төгрөгийн гал тогооны тоног төхөөрөмж, тавилга эд хогшил,
3. Өлгий сумын 24-р цэцэрлэгт 51.1 сая төгрөгийн гал тогооны тоног төхөөрөмж, тавилга эд хогшил,
4.Өлгий сумын 3-р цэцэрлэгт 26.5 сая төгрөгийн гал тогооны тоног төхөөрөмж, тавилга эд хогшил,
5. Өлгий сумын 12-р цэцэрлэгт 35.2 сая төгрөгийн гал тогооны тоног төхөөрөмж, тавилга эд хогшил,
6. Цагааннуур тосгоны цэцэрлэгт 48.0 төгрөгийн гал тогооны тоног төхөөрөмж, тавилга эд хогшил,
7. Өлгий сумын 25-р цэцэрлэгт 44.6 сая төгрөгийн гал тогооны 1-р хоолны тогоо, тавилга эд хогшил, хөгжмийн зэмсэг,
8. Өлгий сумын 22-р цэцэрлэгт 5.5 сая төгрөгийн тавилга, эд хогшил,
9. Алтай сумын ЕБ-ын 1-р сургуульд 3.3 сая төгрөгийн хөгжмийн зэмсгийг
тус тус нийлүүлсэн.</t>
  </si>
  <si>
    <t>1. Шинээр баригдаж, ашиглалтад орсон байгууллагууд:
    1.1 Цэнгэл сумын хүүхдийн 2-р цэцэрлэгийн 100 ортой барилга, 
    1.2 Ногооннуур сумын Цагааннуур тосгоны 100 ортой цэцэрлэгийн барилга, 
    1.3 Өлгий сумын хүүхдийн 3-р цэцэрлэгийн 200 ортой барилга, 
    1.4 Өлгий сумын хүүхдийн 12-р цэцэрлэгийн 100 ортой барилга, 
    1.5 Өлгий сумын хүүхдийн 1-р цэцэрлэгийн 250 ортой барилга 
тус тус шинээр баригдаж, ашиглалтад орлоо.
2. 2023 оны жилийн эцэст ашиглалтад орох барилгын талаар:
    2.1 Өлгий сумын 4-р багт баригдаж байгаа 100 ортой цэцэрлэгийн барилга /20-р цэцэрлэг/,
    2.2 Өлгий сумын “Кутты мекен” хотхоны 120 ортой цэцэрлэгийн барилга,
    2.3 Цэнгэл сумын 360 суудалтай Тыва бага сургуулийн хичээлийн байр
тус тус баригдаж, 2023 оны жилийн эцэст ашиглалтад оруулах төлөвлөгөөтэй ажиллаж байна.</t>
  </si>
  <si>
    <t xml:space="preserve">Хөхний өмөнгийн эрт илрүүлэгт зорилтот насны 23733 хүнээс 11559 хүн хамрагдаж, эрт илрүүлгийн хамрагдалт 49%-тай, үүнээс 127 нь үрэвслийн эмчилгээнд, 49 нь хавдрын урьдлын эсрэг эмчилгээнд хамрагдсан.
Умайн хүзүүний өмөнгийн эрт илрүүлэгт зорилтот бүлгийн 5721 хүнээс 2088 эмэгтэй хамрагдаж, эрт ирүүлэг 36,4%-тай ба үүнээс үрэвсэлтэй 110, урьдлын эмгэгтэй 7, үрэвслийн эмчилгээнд 110 хүн, LEEP эмчилгээнд 6 хүн тус тус хамрагдаж эмчлүүлсэн ба тус үзлэгт хамрагдсан эмэгтэйчүүдэд хөхний хавдраас урьдчилан сэргийлэх заавар зөвлөгөө өгч ажилласан болно. </t>
  </si>
  <si>
    <t>Турк улсын "ТИКА" олон улсын хамтын ажиллагааны байгууллага нь 2022 онд 170.0 сая төгрөгийн санхүүжилт олгосноор дутуу баригдсан барилгыг бүрэн ашиглалтад оруулсан. Барилгын тохижилт болон шаардлагатай тоног төхөөрөмжөөр хангаж өгөх тухай хүсэлтийг  дээрх байгууллагад удаа дараа хүргүүлсний үр дүнд 153.4 сая төгрөгийн үнэ бүхий тавилга, эд хогшил, тоног төхөөрөмжөөр хангаж, асруулагч нар стандартын дагуу асрамжийн үйлчилгээ авах, ая тухтай орчинд амьдрах нөхцөлөөр хангагдсан болно.</t>
  </si>
  <si>
    <t>Хөтөлбөрийн хэрэгжилт 60 хувьд хүрсэн байна.</t>
  </si>
  <si>
    <t>Хамрагдалт 60%-д хүрсэн байна.</t>
  </si>
  <si>
    <t xml:space="preserve">Бичиг үсэггүй насанд хүрэгсдийн тоо багассан байна. </t>
  </si>
  <si>
    <t>Хөтөлбөрийн хэрэгжилт 60 хувь</t>
  </si>
  <si>
    <t>Хүн амын 45-аас доошгүй хувь  хамрагдсан байна.</t>
  </si>
  <si>
    <t>Үндэсний хөтөлбөрийн хэрэгжилт 70 хувь</t>
  </si>
  <si>
    <t>Дархлаажуулалтын хамралт 96%-д хүрсэн байна.</t>
  </si>
  <si>
    <t>Хариу арга хэмжээ авах тусламж, үйлчилгээний чанар сайжирсан байна.</t>
  </si>
  <si>
    <t>“Амаржих газар” болгох асуудлыг уламжилж, шийдвэрлэх арга хэмжээ авсан байна.</t>
  </si>
  <si>
    <t>Зорилтот бүлгийн эмэгтэйчүүдийг эрүүлжүүлэх арга хэмжээ авагдсан байна.</t>
  </si>
  <si>
    <t>Мэдээллийн сан шинэчлэгдсэн байна.</t>
  </si>
  <si>
    <t>Ажлын байр бий болсон байна.</t>
  </si>
  <si>
    <t>Ажилгүйдлийн түвшин зохих хэмжээнд буурсан байна</t>
  </si>
  <si>
    <t>Хөдөлмөрийн зах зээлийн талаар мэдээлэлтэй болсон байна.</t>
  </si>
  <si>
    <t>Иргэд мэдээлэл, үйлчилгээг хурдан шуурхай авсан байна.</t>
  </si>
  <si>
    <t>Иргэдийн хөдөлмөр эрхлэлт нэмэгдсэн байна.</t>
  </si>
  <si>
    <t>Иргэд биеийн тамираар хичээллэх хэвшил бий болсон байна.</t>
  </si>
  <si>
    <t xml:space="preserve">хөдөлгөөний дутагдлаас сэргийлнэ. </t>
  </si>
  <si>
    <t>Ажлыг үргэлжлүүлсэн байна.</t>
  </si>
  <si>
    <t>Ашиглалтад орсон байна.</t>
  </si>
  <si>
    <t>Хөтөлбөрийн хэрэгжилт 40 хувьд хүрсэн байна.</t>
  </si>
  <si>
    <t>Хөтөлбөрийн хэрэгжилт хангагдсан байна.</t>
  </si>
  <si>
    <t xml:space="preserve">Холбогдох байгууллагуудтай хамтран мэргэжлийн түвшинд зохион байгуулсан байна. </t>
  </si>
  <si>
    <t>Нэг цэгийн үйлчилгээний төвийн үйл ажиллагаа сайжирсан байна.</t>
  </si>
  <si>
    <t>Цусны донорын хөдөлгөөн өрнөсөн байна</t>
  </si>
  <si>
    <t>Нийт уран бүтээлчид болон уран сайханчдын 60% нь хамрагдсан байна</t>
  </si>
  <si>
    <t>Олдворуудын хадгалалт, хамгаалалтын орчныг бүрдүүлсэн байна.</t>
  </si>
  <si>
    <t>Үзэсгэлэнд  оролцож  туршлага судалсан байна.</t>
  </si>
  <si>
    <t>Цахим номын сантай болсон байна.</t>
  </si>
  <si>
    <t>Нийт малчдын 25 нь хувь даатгуулсан байна.</t>
  </si>
  <si>
    <t xml:space="preserve">Үйл ажиллагаа явуулж байгаа ААН-н 70% </t>
  </si>
  <si>
    <t>Мэдээллийн сангийн ашиглалт сайжирсан байна. 85 хувь</t>
  </si>
  <si>
    <t>Худалдаа,нийтийн хоолны газруудын   22 хувь нь стандартыг мөрдсөн байна.</t>
  </si>
  <si>
    <t>Нийт тогоочдын 40 хувь нь ур чадварын зэрэгээ ахиулсан байна.</t>
  </si>
  <si>
    <t>Бүртгэл мэдээллийн нэгдсэн санд нийт үйлдвэрлэгчдийн 50-аас доошгүй хувь нь орсон байна.</t>
  </si>
  <si>
    <t>Сүү боловсруулах 2 жижиг цех бий болсон байна.</t>
  </si>
  <si>
    <t xml:space="preserve">Махыг 100%, Сүүг 90%, Төмсний 95%, хүнсний ногооны 23%-ийг дотоодын үйлдвэрлэлээр хангасан байна. Экспортод мах гаргасан байна. </t>
  </si>
  <si>
    <t>Брэнд бүтээгдэхүүний тоо хэмжээг 15%-иар нэмэгдүүлсэн байна.</t>
  </si>
  <si>
    <t>Орон нутагт үйлдвэрлэсэн бүтээгдэхүүний борлуулалт 25% нэмэгдсэн байна.</t>
  </si>
  <si>
    <t>Цех байгуулах төсөл шалгаруулж, хөрөнгө оруулалт хийгдсэн байна.</t>
  </si>
  <si>
    <t>Байгалийн болон зэрлэг чацарганыг хамгаалах 1.5 га талбайг хашисан байна.</t>
  </si>
  <si>
    <t>Хашаажуулсан болон ойн зурвастай тариалангийн талбайн хэмжээг 10% нэмэгдүүлсэн байна.</t>
  </si>
  <si>
    <t>Аймгийн нийт талбайн 20 хувийг хөрсний шинжилгээнд хамруулсан байна.</t>
  </si>
  <si>
    <t>120 га-гаас дээш талбайд малын тэжээл тариалалт хийгдсэн байна.</t>
  </si>
  <si>
    <t xml:space="preserve">Бэлчээрт хөнөөл учруулж буй царцааны тархалт буурч, бэлчээрийн даац нэмэгдсэн байна.  </t>
  </si>
  <si>
    <t xml:space="preserve"> Цөм сүргээс бусад аймаг, сумдын захиалгыг авч Уулын бор" үүлдрээс 150 өсвөр ухна,Керей үүлдрээс 200 өсвөр хуц  хээлтүүлэгч бойжуулан борлуулсан байна. </t>
  </si>
  <si>
    <t>Бэлчээрийн болон байран маллага эрхэлсэн аж ахуйн тоо 5-аас доошгүй шинээр бий болсон байна.</t>
  </si>
  <si>
    <t>Малын гаралтай түүхий эдийн урамшуулалд малчин өрхийн 70-аас доошгүй  хувь нь хамрагдсан байна.</t>
  </si>
  <si>
    <t>Нийт мал сүргийн 70 хувийг угаалгад хамруулах боломж бүрдсэн байна</t>
  </si>
  <si>
    <t>Нийт малын эмч нарын 65%-ийг мотоциклтэй болгосон байна.</t>
  </si>
  <si>
    <t>16 км замыг сайжруулсан байна.</t>
  </si>
  <si>
    <t>Эрчим хүчээр хангах арга хэмжээ авсан байна.</t>
  </si>
  <si>
    <t>Аялах таатай орчныг бүрдүүлсэн байна.</t>
  </si>
  <si>
    <t>Шөнийн хөнгөлөлт эдэлсэн байна.</t>
  </si>
  <si>
    <t>Зарим өрх айлүүд ЭКО халаалтын зуухтай болсон байна.</t>
  </si>
  <si>
    <t>Үе шаттай хэрэгжиж эхэлсэн байна.</t>
  </si>
  <si>
    <t>Үе шаттай хэрэгжсэн байна.</t>
  </si>
  <si>
    <t>Ажлын хэрэгжилт 100%</t>
  </si>
  <si>
    <t>Ажлын 90% хийгдсэн байна</t>
  </si>
  <si>
    <t>Үе шаттай эхлүүлсэн байна.</t>
  </si>
  <si>
    <t>Ажлыг эхлүүлсэн байна.</t>
  </si>
  <si>
    <t>Сумын нутаг дэвсгэрийн хэмжээний 60 хувьд мониторинг хийгдсэн байна.</t>
  </si>
  <si>
    <t>Эвдэрсэн газрын 50 хувьд нөхөн сэргээлт хийсэн байна.</t>
  </si>
  <si>
    <t>Цэнгэл суманд GNSS (GPS)-ийн байнгын ажиллаагаатай суурин станцтай болсон байна.</t>
  </si>
  <si>
    <t>Гэрээт ажлыг  хугацаанд гүйцэтгэж  далангийн ажил хийгдсэн байна.</t>
  </si>
  <si>
    <t>Цэвэрлэх байгууламж баригдаж эхэлсэн байна.</t>
  </si>
  <si>
    <t>Санхүүгийн асуудлыг шийдвэрлүүлсэн байна.</t>
  </si>
  <si>
    <t>Хэсэгчилсэн ерөнхий төлөвлөгөө хийгдэж дууссан байна.</t>
  </si>
  <si>
    <t>Цэвэр усны шугам татах, тоолууржуулах ажлыг үе шаттай хэрэгжүүлсэн байна.</t>
  </si>
  <si>
    <t>Иргэд цэвэр, аюулгүй усаар хангагдсан байна.</t>
  </si>
  <si>
    <t>1 сумын хөгжлийн ерөнхий төлөвлөгөөг боловсруулж хийлгүүлсэн байна.</t>
  </si>
  <si>
    <t>Тоног төхөөрөмжөөр хангагдсан байна.</t>
  </si>
  <si>
    <t xml:space="preserve">Үйл ажиллагаандаа мөрдлөг болгож эхэлсэн байна. </t>
  </si>
  <si>
    <t>ISO стандартыг нэвтрүүлэх ажил үе шаттай хэрэгжсэн байна.</t>
  </si>
  <si>
    <t>Иргэд үнэн зөв мэдээлэл авах боломж бүрдсэн байна.</t>
  </si>
  <si>
    <t xml:space="preserve">Иргэдийн өргөдөл, гомдлыг 82% цахимжуулана. Хуулийн хугацаанд 82% шийдвэрлэнэ. </t>
  </si>
  <si>
    <t>Сургалтад хамруулсан байдал сайжирсан байна.</t>
  </si>
  <si>
    <t>Сургалтад хамруулсан байдалд ахиц гарсан байна.</t>
  </si>
  <si>
    <t xml:space="preserve">Төрийн захиргааны
байгууллагад чиг үүргийн
иж бүрэн шинжилгээний
тайлангийн үндсэн дээр
ажил үүргийн давхцалыг
арилгах бодлогыг хэрэгжүүлнэ </t>
  </si>
  <si>
    <t>Төрийн албаны шалгалт зохион байгуулах үйл ажиллагаа нь сайжирна.</t>
  </si>
  <si>
    <t>Төрийн албан хаагчдын ажиллах нөхцөл сайжирсан байна.</t>
  </si>
  <si>
    <t>Цалингийн нэгдсэн системээр дамжуулан цалин олгох ажлыг эрчимжүүлж, хяналтыг сайжруулна.</t>
  </si>
  <si>
    <t>Сум, байгууллагуудын ажлын үр дүн сайжирсан байна.</t>
  </si>
  <si>
    <t>Барилгын ажлыг эхлүүлсэн байна.</t>
  </si>
  <si>
    <t>Малын хулгай буурсан байна.</t>
  </si>
  <si>
    <t xml:space="preserve">Согтуугаар үйлдэгдэж буй гэмт хэргийг 10%-иар буруулах арга хэмжээ авсан байна.  </t>
  </si>
  <si>
    <t>80% нь унаагаар хангагдсан байна.</t>
  </si>
  <si>
    <t>Барилгын ажил дуусах шатанд орсон байна.</t>
  </si>
  <si>
    <t>Сумдын ЭМТ-ийн барилга, байгууламж стандарт шаардлагад нийцсэн байна.</t>
  </si>
  <si>
    <t>Эрүүл мэндийн тусламж, үйлчилгээ сайжирсан байна.</t>
  </si>
  <si>
    <t>Санхүүгийн асуудлыг шийдварлүүлэн өргөтгөл баригдсан байна.</t>
  </si>
  <si>
    <t xml:space="preserve"> Төсөвт байгууллагуудын урсгал зардалд зайнаас хяналт хийж, урсгал төсвийн үр ашигтай зарцуулалт, батлагдсан төсөв, орон тооны хүрээнд үйл ажиллагаа явуулж байгаа эсэхэд тавих хяналт, хариуцлагыг  сайжруулан, санхүү төсвийн бодлого, санхүүгийн талаарх хууль тогтоомжийн хэрэгжилтийг орон нутагт зохион байгуулан ажиллаж байна.  Сумдад олгох санхүүгийн дэмжлэг, орон болон орон нутгийн байгууллага, орон нутгийн хөгжлийн сангийн санхүүжилтийг батлагдсан төсвийн хуваарьт багтаан сар бүр орон нутгийн орлогын гүйцэтгэл, тухайн сумдын төсвийн гүйцэтгэлийг үндэслэн хуваарилан ажиллаж байна </t>
  </si>
  <si>
    <t xml:space="preserve">Төрийн хэмнэлтийн тухай хууль болон Засгийн газрын 388 дугаар тогтоолын хэрэгжилтийг хангуулах зорилгоор төсвийн хэмнэлтийн горимд шилжиж, тэвчиж болох зардлуудыг багасгаж, төсвийн сахилга батыг сайжруулан ажилласны үр дүнд  2023 онд орон нутгийн төсвөөс нийт 50.0 сая төгрөгийг хэмнэлттэй ажилласан болно. Түүнчлэн сум, байгууллагуудад батлагдсан төсвийг үр ашигтай зарцуулах талаар болон аймгийн Засаг даргын зөвлөлөөс гарсан шийдвэрийн дагуу Орон нутаг болон тусгай зориулалтын шилжүүлгээр санхүүжилт авдаг байгууллагуудад үүрэг даалгавар өгч ажиллаж байна. </t>
  </si>
  <si>
    <t xml:space="preserve">Нягтлан бодох бүртгэлийн тухай хуулийг хэрэгжүүлэхтэй холбогдон гарсан Сангийн сайдын журмын дагуу том аж ахуйн нэгжүүдийн санхүүгийн тайланг жилд 2 удаа, жижиг аж ахуйн нэгжүүдийн тайланг нэг удаа хүлээн авч, нэгтгэлийг хуулийн хугацаанд хүргүүлэн ажиллаж байна. Аймагт Үйл ажиллагаа явуулж байгаа аж ахуйн нэгжийн 67 хувийг буюу нийт 705 ажил олгогчийг нийгмийн даатгалд хамруулав. </t>
  </si>
  <si>
    <t>2023 онд Бэлчээрийн хөнөөлт царцааны тархалтын судалгааг гарган ХХААХҮЯамны Мал аж ахуйн бодлого зохицуулалтын газарт хүсэлтийг хүргүүлсэн. Энэ онд тус аймагт бэлчээрийн хөнөөлт царцааны тархалт хөнөөлт хэмжээнд хүрээгүй учир тэмцэх арга хэмжээ зохион байгуулах шаардлага тулгараагүй.</t>
  </si>
  <si>
    <t xml:space="preserve"> Статистикийн мэдээллийн нэгдсэн сангийн /www.1212.mn/ веб сайтын ашиглалтыг нэмэгдүүлэх зорилгоор тус хэлтсээс зохион байгуулах сургалтын төлөвлөгөө гаргаж уг төлөвлөгөөний дагуу ЕБС, МСҮТ, МУБИС-ийн Баян-Өлгий аймаг дахь салбар сургуулийн оюутан, сурагчид болон албан байгууллагуудын албан хаагчдад www.1212.mn мэдээллийн нэгдсэн санг яаж ашиглах талаар, сонирхолтой статистик буланг, мөн bayan-ulgii.nso.mn аймгийн веб сайтад хэрхэн хандаж өөртөө хэрэгтэй мэдээллийг олж авах талаар сургалт зохион байгуулсан.
Мөн Төрийн байгууллагын ажилтан албан хаагчдад /www.1212.mn/ веб сайтад байгаа мэдээллийг хэрхэн татаж авах, хүснэгт боловсруулж өсөлт бууралт яаж тооцож үр дүн гаргах талаар байнгын сургалт хийж , заавар зааварчилгаагаар хангах ажлыг зохин байгуулж байна.  
</t>
  </si>
  <si>
    <t>Хөтөлбөрийн хэрэгжилт хангагдсан байна. /45% хүртэл/</t>
  </si>
  <si>
    <t>Гүйцэтгэлийн үнэлгээ 21%-д хүрсэн байна</t>
  </si>
  <si>
    <t>Хөтөлбөрийн хэрэгжилт хангагдсан байна. 483 оноо</t>
  </si>
  <si>
    <t>39 захирал, сул орон тоо гарсан судлагдахууны багш сонгон шалгаруулалтаар томилогдсон байна</t>
  </si>
  <si>
    <t>БЕГ</t>
  </si>
  <si>
    <t>БЕГ-аас эхний 4 түвшинд орсон багш нарын тоогоор урамшуулал олгоно</t>
  </si>
  <si>
    <t>Өмнөх оны түвшинг ахиулах</t>
  </si>
  <si>
    <t>БЕГ-аас эхний 4 түвшинд орсон байгууллагын тоогоор урамшуулал олгоно</t>
  </si>
  <si>
    <t>Хос хэл дээр сургалт явуулдаг сургуулиудын бага  боловсрол монгол хэлний сургалтын хөтөлбөр, суралцахуйн удирдамжтай болно</t>
  </si>
  <si>
    <t xml:space="preserve">Боловсролын хүрээлэн, Боловсрол, шинжлэх ухааны газрын хамтарсан тушаалаар байгуулагдсан Хос хэлээр сургалт явуулдаг ЕБС-ийн 2-5 дугаар ангийн монгол хэлний сургалтын хөтөлбөр боловсруулах ажлын хэсэг байгуулагдаж, хөтөлбөр боловсруулан БШУСайдын 2021 оны А/338 дугаар тушаалаар баталж, монгол хэлний жишиг хөтөлбөртэй болсон. 2022 оны хичээлийн жилээс эхлэн   хос хэлээр сургалт явуулдаг сургуулиуд монгол хэлний хичээлийг  уг жишиг хөтөлбөрийн дагуу   явуулж, багш нарын дунд бүлэг сэдвийн боловсруулалтын уралдаан зарлаж, үзүүлэх хичээл зааж, хамтын хичээл бэлтгэж бусад багш нарт түгээн дэлгэрүүлсэн. Хөтөлбөрийн хэрэгжилтийн мониторингийг боловсролын судалгааны хүрээлэнтэй хамт хийж, багш нарт арга зүйн зөвлөмж боловсруулан хүргүүлсэн болно. </t>
  </si>
  <si>
    <t>Дэлхийн банкны санхүүжилтээр</t>
  </si>
  <si>
    <t>Ерөнхий боловсролын сургуулиудын сурагчдыг ундны цэвэр усаар хангах бодлогыг баримталснаар 2021-2022 оны хичээлийн жилд Өлгий сумын ЕБ-ын 1, 2, 3, 4, 5, 6, 9, 10-р сургуулиуд өөрсдийн хөрөнгөөр сурагчдыг шүүлтүүртэй цэвэр усаар хангасан. 2022-2023  оны хичээлийн жилд Өлгий сумын ЕБ-ын Бастама, Дарын, Зайд, Эмпати, Билге-Тегин сургуулиуд өөрсдийн хөрөнгөөр сурагчдыг шүүлтүүртэй цэвэр усаар хангасан. Цаашид бүх сургуулиуд сурагчдыг шүүлтүүртэй цэвэр усаар хангах зорилт тавин ажиллаж байна.</t>
  </si>
  <si>
    <t>96 цахим хичээл</t>
  </si>
  <si>
    <t>2021 -2024</t>
  </si>
  <si>
    <t>Аймгийн Засаг даргын Тамгын газрын даргын 2023 оны А/10 дугаар тушаалаар олон улсын чанарын менежментийн тогтолцооны MNS ISO 9001:2015, MNS ISO 18091:2020 стандарт нэвтрүүлэх ажлын хэсэг байгуулагдаж, Стандарт хэмжил зүйн газар болон Менежмент ба ур чадварын хүрээлэн төрийн бус байгууллагатай Зөвлөх үйлчилгээний гэрээ байгуулж 2 удаагийн сургалт зохион байгуулан, зөвлөх үйлчилгээг тухай бүр авч ажиллаж байна. Одоогийн байдлаар хэрэгжүүлэх ажлын төлөвлөгөөний 80 хувийн биелэлттэй ажиллаж байна.</t>
  </si>
  <si>
    <t xml:space="preserve">Тус аймагт нийт 179 төрийн байгууллагад 7018 төрийн албан хаагч ажиллаж байна. Үүнээс: Төрийн захиргааны албан тушаалд 540 /удирдах-44, гүйцэтгэх-458, туслах-35/, Төрийн тусгай 69 /удирдах-19, гүйцэтгэх 61, туслах 3/, Төрийн улс төрийн албан тушаалд 151 /удирдах-148, гүйцэтгэх 3/, Төрийн үйлчилгээний албан тушаалд 6258 /удирдах 230 гүйцэтгэх 4361, туслах 1660/ төрийн албан хаагч ажиллаж байгаа гэсэн судалгаатай. Үүнээс эмэгтэй 4544, эрэгтэй 2474 албан хаагч байна. Аймгийн хэмжээний төрийн байгууллагын хүний нөөцийн системд нэвтрэх эрх бүхий албан тушаалтнуудад сургалт зохион байгуулж, заавар зөвлөмж өгч ажиллаж байгаа ба 2020 онд Сангийн яамны цалингийн системтэй холбох ажлын хүрээнд тус яамтай хамтран 5 өдрийн цахим сургалтыг 100 төрийн албан хаагчдад, 40 албан хаагчдыг танхимын сургалтад хамруулан 7 сургагч багш бэлтгэж гаргасан байна. Эдгээр сургагч багш нарыг сумдад ажиллуулах хуваарь гаргаж, төсөвт байгууллагуудын нягтлан бодогч нарыг сургасан. Төрийн албаны зөвлөлийн Хүний нөөцийн нэгдсэн систем /hr.csc.gov.mn/ болон Сангийн яамны Төрийн албан хаагчийн цалингийн нэгдсэн систем хооронд мэдээлэл солилцож, улмаар Хүний нөөцийн системд оруулсан мэдээлэлд үндэслэн төрийн албан хаагчдын цалин бодогдохоор болсонтой холбогдуулан төрийн байгууллагуудын төсвийн шууд захирагч нар болон хүний нөөцийн асуудал хариуцсан ажилтан нарт Төрийн албаны зөвлөлөөс ирсэн заавар, зөвлөмжийн дагуу мэдээлэл шинэчлэх талаар албан бичиг чиглэл хүргүүлж, төрийн албанд шинээр албан хаагч томилогдон, чөлөөлөгдсөн, цалингийн өөрчлөлтийн мэдээллийг тухай бүр системд бүртгэх ажлыг хэвшүүлсэн. Шинээр үүсгэн байгуулагдсан 2020 онд 7, 2021 онд 5, 2022 онд 1,  2023 4 байгууллагыг хүний нөөцийн программд шинээр бүртгүүлсэн. </t>
  </si>
  <si>
    <t>Баян-Өлгий аймгийн Сургуулийн өмнөх боловсролын салбар “ ХҮҮХДИЙН ХӨГЖИЛ ”дэд хөтөлбөр хэрэгжих болсон шалтгаан Аймгийн хэмжээний нийт 57 төрийн болон төрийн бус хүүхдийн цэцэрлэгүүдэд нийтдээ сургуулийн өмнөх насны 9880 хүүхэд хамрагдаж сургуулийн өмнөх боловсролын үйлчилгээ авч байна. Иймд аймгийн онцлогтой холбоотой хүүхдийн цэцэрлэгүүдэд сургалт үйл ажиллагааг хос хэлээр зайлшгүй явуулах шаардлага үүссэн учраас хүүхдийн хөгжлийг дэмжих казак хэл дээр гарын авлага, мөн хүүхдийн ялгаатай байдлыг харгалзан хүүхэд бүрийг хөгжүүлэн суралцахад дэмжлэг үзүүлэх хөтөлбөр төлөвлөгөө боловсруулж хэрэгжилтийг ханган ажиллах зорилгоор СӨБ-ын “ХҮҮХДИЙН ХӨГЖИЛ “дэд хөтөлбөрийг боловсруулж байна.</t>
  </si>
  <si>
    <t>ЕБ-ын 22 сургуулийн 663 багшид  судлагдахууны мэргэжлийн хөгжлийн бүлгээр дамжуулан мөн  МУ-ын зөвлөх багш нарын багийг сургууль дээр ажиллуулж сургалт хийж, зөвлөгөө өгч багш нарын  тасралтгүй хөгжлийг хангасан. Өлгий сумын ЕБ-ын 2, 3, 5 дугаар сургууль, Толбо сумын ЕБС, Алтанцөгц сумын ЕБС, Буянт сумын ЕБСургуулиудад  БШУЯамнаас томилогдсон баг ирж үйл ажиллагаанд үнэлгээ хийж, сургуулийн менежментийг сайжруулах чиглэлээр 2 сар зөвлөн тусалж, сургууль тус бүрийн онцлогт тохирсон менежментийн жишиг төлөвлөгөөг боловсруулсан. 2023-2024 оны хичээлийн жилд БШУГазраас дэвшүүлсэн зорилго,  зорилтод сургуулийн менежментийг сайжруулах, туршилтыг түгээн дэлгэрүүлэх талаар тусгаж, хэрэгжилтийг ханган ажиллахыг ЕБСургуулийн удирдлагуудад үүрэг болгосон. Өлгий сумын  ЕБ-ын 6, Улаанхус сумын ЕБ-ын 2 дугаар сургууль Ховд аймгийн Прогресс сургуулийн удирдлагуудыг урьж, сургалт зохион байгуулан тэргүүн туршлагаас хуваалцаж ажилласан.</t>
  </si>
  <si>
    <t>Аймгийн бүх ЕБСургуулиудад дэмжлэгийн багийг шинээр байгуулж, ЕБС, цэцэрлэгүүд ХБХ-тэй ажиллах ганцаарчилсан сургалтын төлөвлөгөөг хэрэгжүүлж эхэлсэн  ба тэгш хамран сургалтыг дэмжих түгээн дэлгэрүүлэх зорилгоор аймгийн нийт сургуулийн дэмжлэгийн багийн ахлагч нарт уг сургалтыг зохион явуулсан. Тус сургалтад 44 сургуулийн дэмжлэгийн багийн ахлагч нар болон 2 дугаар сургуулийн багш нар хамрагдсан.   Хөвсгөл аймгийн сургагч багш, мэргэжилтнүүдийг аймагт  урьж, Бөхийн Баастын нэрэмжит  2 дугаар сургуульд 2 өдрийн сургалтыг  зохион байгуулсан. Сургууль бүрээс хөгжлийн бэрхшээлтэй хүүхдийг хэрхэн оношлох, хэрхэн ажиллах талаар нийгмийн ажилтан болон хөгжлийн бэрхшээлтэй хүүхэдтэй ажиллаж байгаа багш нарыг оролцуулсан сургалтыг зохион байгуулан ажилласан.</t>
  </si>
  <si>
    <t>Боловсрол, шинжлэх ухааны яамны, Боловсролын үнэлгээний төвөөс  багшийн ажлын гүйцэтгэлийн үнэлгээг 2022,  2023 онд зохион байгуулсан. 2023 онд Ерөнхий боловсролын сургуулийн  1513 багш хамрагдсан ба нийт багшийн 45.07% нь 1-4 дүгээр индексийн түвшинд шалгагдан урамшуулалд хамрагдаж, өмнөх оноос 20.2 хувиар ахисан үзүүлэлттэй байна.  1 дүгээр түвшинд 74, 2 дугаар түвшинд 243, 3 дугаар түвшинд 202, 4 дүгээр түвшинд 163 багш эрэмбэлэгдэж, урамшуулалд хамрагдсан. Сургуулийн өмнөх боловсролын 270  багш үнэлгээнд хамрагдаж,  нийт багшийн 45.1% нь 1-4 дүгээр түвшинд үнэлэгдэж урамшуулал авсан нь өмнөх оноос 11  хувиар ахисан үзүүлэлттэй байна. 1  дүгээр түвшинд 26, 2 дугаар түвшинд 21, 3 дугаар түвшинд 30, 4 дүгээр түвшинд 45  багш орсон.</t>
  </si>
  <si>
    <t>Байгууллагын гүйцэтгэлийн үнэлгээнд төрийн өмчийн 39  Ерөнхий Боловсролын Сургууль хамрагдаж, 1-4 дүгээр индексийн түвшинд Өлгий сумын ЕБ-ын 1  дүгээр сургууль, Бугат сумын ЕБ-ын сургуулиуд үнэлэгдэж урамшуулалд хамрагдсан. Сургуулийн өмнөх боловсролын байгууллагаас 47 цэцэрлэг гүйцэтгэлийн үнэлгээнд хамрагдаж, Өлгий сумын 10, 12, 21-р цэцэрлэгүүд,  Буянт сумын цэцэрлэг, Ногооннуур сумын 1-р цэцэрлэг , Бугат сумын 1 -р цэцэрлэгүүд эхний 4 түвшинд орж, урамшуулалд хамрагдсан.</t>
  </si>
  <si>
    <t>Бүх сумдын дотуур байруудад ИТХ-ын даргаар ахлуулсан хамтарсан баг байгуулагдаж, жилийн ажлын төлөвлөгөө боловсруулж, төлөвлөгөөний дагуу үйл ажиллагааг  зохион явуулж байна.               Дотуур байранд амьдарч буй хүүхдэд хамгааллын үйлчилгээг тасралтгүй үзүүлэх, дотуур байрны  багш, анги удирдсан багш, эцэг эх, суралцагчдын хамтын ажиллагааг дээшлүүлэх, хүүхдийн хөгжил, хамгааллын бодлогын хэрэгжилтийг сайжруулахад дэмжлэг үзүүлэх зорилгоор 2023 оны 10-р сарын 10-11  өдрүүдэд дотуур байрны 104 багшийг хамруулж сургалт зохион байгуулсан.                       Бүх дотуур байруудад орчны эрсдэлийн судалгааг 2 удаа хийж,судалгааг үндэслэн дотуур байр бүр тулгамдсан 10 асуудлыг гаргаж ирж хамтарсан баг төлөвлөгөө боловсруулж, төлөвлөгөөний дагуу ажилласан. Дотуур байрны орчин нөхцлийг  сайжруулах, багш ажилтнуудыг   чадавхжуулах замаар дотуур байранд амьдарч буй хүүхдүүдийн эрхийг хамгаалахад чиглэсэн үйл ажиллагаануудыг тогтмол зохион байгуулж байна. Сургуулийн дотуур байрны багш, нийгмийн ажилтнуудын сайн туршлагуудаа бусад сургуулиудад түгээх, бие биенээсээ суралцах боломжийг бүрдүүлэх зорилгоор уг ажлыг зохион байгуулахаар төлөвлөсөн ч санхүүгийн хүндрэлээс болж хийгдээгүй байна. Дотуур байранд амьдарч буй хүүхдүүдийн чөлөөт цагийг үр дүнтэй өнгөрүүлэх, хөгжүүлэх, зорилгоор бүх дотуур байруудын дунд "Дотуур байр-миний нүдээр" уралдааныг 2 үе шаттайгаар удирдамжийн дагуу зохион байгуулсан.</t>
  </si>
  <si>
    <t>Тусгай хэрэгцээт боловсролыг дэмжих дэмжлэгийг, багийн сургууль, цэцэрлэгт шинээр байгуулж, тойргийнхоо хүүхдийн судалгааг шинээр гаргуулан, сургууль, цэцэрлэгт хамруулах талаар чиглэл хүргүүлж ажиллаж байна.2023-2024 оны хичээлийн жилийн нэг зорилт болгон оруулж, жилийн ажлын төлөвлөгөө боловсруулсан ба төлөвлөгөөний хүрээнд  тусгай хэрэгцээт шаардлагатай хүүхдийг тэгш хамруулах, ээлтэй орчин бүрдүүлэх талаар Норвегийн тусламжийн байгууллагатай хамтран ажиллаж байна. Сургагч багш бэлтгэх 3 удаагийн сургалтыг зохион байгуулж, 104 менежер, багш хамрагдсан. Аймгийн хэмжээнд ЕБ-ын сургуулийн насны хөгжлийн бэрхшээлтэй 760 хүүхдийн 279 хүүхэд сургуульд хамрагдсан нь өмнөх оноос  30 хүүхдээр нэмэгдсэн, СӨБ-ын насны  хөгжлийн бэрхшээлтэй 183 хүүхдийн 83 хүүхэд цэцэрлэгт хамрагдсан нь өмнөх оноос 61 хүүхдээр нэмэгдсэн үзүүлэлттэй байна.</t>
  </si>
  <si>
    <t>2022-2023 оны хичээлийн жилд “Бичиг үсгийн боловсрол олгох” сургалтад 2023 оны эцсийн жилийн байдлаар нийт  126  иргэн хамрагдсан байна. Анхан шатны боловсролд 47, дунд шатны боловсролд 20, гүнзгий шатны боловсролд 20, бичиг үсгийн дараах шатанд 39 иргэн тус тус суралцсан байна. Аймгийн хэмжээнд бичиг үсэггүй иргэдийн судалгааг багийн дарга нартай хамтран гаргаж, сургалтад хамрагдахыг хүссэн иргэдэд бичиг үсгийн боловсрол олгон ажиллаж байна.</t>
  </si>
  <si>
    <t xml:space="preserve">Бүх нийтийн эрх зүйн боловсролын сургалтад  нийт 675 иргэнийг хамруулсан. Ард иргэд, албан хаагчид, өсвөр үе залуучууд болон ЕБС-ийн дунд, ахлах ангийн сурагчдад “Тогтвортой хөгжлийн боловсрол”-ын хүрээнд байгаль эх дэлхийдээ ээлтэй, тусч энэрэнгүй сэтгэлгээтэй, байгалийн ямарваа нэгэн гамшигт үзэгдлээс өөрийгөө болон бусдыг хамгаалж, урьдчилан сэргийлэх чадвартай, ухамсартай иргэдийг төлөвшүүлж, мэдлэг мэдээллээр хангах зорилготой аяныг зохион байгуулан ажиллаж 24 удаагийн сургалт нөлөөлийн үйл ажиллагаагаар нийт 4242 хүнд хүрч ажилласан. 
        “Дэлхийн усны өдөр”-ийг тохиолдуулан Ерөнхий боловсролын сургуулийн дунд, ахлах ангийн сурагчдын дунд “УСАА ХАЙРЛАЯ” сэдэвт гар зургийн уралдааныг 2023 оны 02-р сарын 24-ээс 2023 оны 03-р сарын 21-ний өдөр хүртэл зохион байгуулж шилдэг 6 байрыг шалгаруулсан. Хүүхэд хамгааллыг орон нутагт зохион байгуулах, дэмжих Гэр бүлийн боловсрол олгох, Гэр бүлийн хүчирхийллийг багасгах үйл ажиллагааны хүрээнд аймгийн Цагдаагийн газар, аймгийн Шүүхийн шийдвэр гүйцэтгэх газартай гэрээ байгуулан 5 дахь жилдээ хамтран ажиллаж байна.
 2023 оны хагас жилийн байдлаар  239 удаагийн давтамжит сургалт үйл ажиллагаагаар нийт 16160 иргэнд хүрч ажилласан. 13000 гаруй иргэнд танхимаар, 359 гаруй иргэнд онлайн буюу зайнаас, 301 иргэнд түр цугаларалтаар сургалтын үйл ажиллагаа зохион байгуулан ажилласан.“Аймгийн Ажил, мэргэжлийн чиг баримжаа олгох зөвлөл”-ийн үйл ажиллагааны хүрээнд 2023 оны 03-р сарын 01-ээс 2023 оны 05-р сарын 04-ний өдөр хүртэл “Явуулын үйлчилгээ”-ээр Өлгий сумын ЕБ-ын 14 сургуулиар явж “Ажил мэргэжлийн чиг баримжаа олгох сургалт”-ыг 8-12 дугаар ангийн сурагчдад зохион байгуулсан. Энэхүү үйл ажиллагаагаар мэргэжил сонголтын талаар дэлгэрэнгүй зөвлөгөө өгч, өөртөө тохирох мэргэжлээ тодорхойлох тест хийлгэж ажилласан. Нийт 980 гаруй сурагчийг хамруулсан.  Мөн сумдын багш нарт ажил, мэргэжлийн сургалтыг зохион байгуулахад арга зүйн зөвлөгөө өгч, мэдээллээр хангасан болно.  2023 оны 4 дүгээр 25 -нд “Алсын хараа-2050” Монгол Улсын урт хугацааны хөгжлийн хөтөлбөрийн шинэ сэргэлтийн бодлогын хүрээнд  бүх багш нар гэрчилгээг авсан болно.       
</t>
  </si>
  <si>
    <t>ЭМГ-ын НЭМТ-ийн мэргэжилтнүүд НҮЭМ, БЗДХ, Эрэгтэйчүүдийн НҮЭМ, Эрүүл зөв хооллолт, архи тамхины хэрэглээ ба хорт хавдар,  эрүүл зөв амьдрах, халдварт бус өвчний эрсдэлээс ангижирч сурах, тамхинаас гарах тухай сэдэл төрүүлэх, дам тамхидлтаас сэргийлж сурах  дасгал хөдөлгөөний ач холбогдлын чиглэлээр төрийн болон төрийн бус байгууллагууд болон  хилийн цэргийн 0285 дугаар ангийн бие бүрэлдэхүүн , застав, зэвсэгт хүчний 340 дүгээр анги, хилийн цэргийн 0165 дугаар ангийн бие бүрэлдэхүүний албан хаагчдад, ХИС-ийн Баян-Өлгий аймаг дахь сургууль, МСҮТ-ийн оюутануудад ажлын байрны сургалт явуулав. Монгол Улсын Засгийн газрын тогтоол, ЭМС-ын тушаалуудын дагуу архигүй амьдралын цогцлооё, осол гэмтлээс сэргийлэх сар, хавдартай тэмцэх дэлхийн өдөр, бөөр хамгаалах дэлхийн өдөр, дэлхийн усны өдөр, гепатиттэй тэмцэх дэлхийн өдөр, эхийн сүүгээр хооллох долоо хоног, зүрхээ хамгаалах дэлхийн өдөр, сэтгэцийн эрүүл мэндийн дэлхийн өдөр, гепатиттай тэмцэх Дэлхийн өдөр, ахмад настны эрүүл мэндийг дэмжих сар, давсны дэлхийн 7 хоногийн үйл ажиллагаануудыг зохион байгуулж, хэвлэл мэдээллээр зөвлөгөө өгч, гарын авлага тарааж ард иргэдэд чиглэсэн мэдээлэллүүдийг хүргэж ажилласан.Эрт илрүүлэг үзлэгийн ач холбогдол, халдварт бус өвчнөөс сэргийлэх чиглэлээр орон нутгийн хэвлэл мэдээллийн хэрэгслүүдээр мэдээлэл хүргэсэн. “Эрчүүдийн эрүүл мэндийг хамгаалахад эмэгтэйчүүдийн оролцоо” сэдэвт хэлэлцүүлгийг  зохион байгуулж, аймгийн төвийн төрийн болон төрийн бус байгууллагын 60 албан хаагчид Халдварт болон халдварт бус өвчлөл, эрүүл зөв хооллолтын ач холбогдол, илүүдэл жин, таргалалтаас сэргийлэх арга, сүрьеэ, БЗДХ/ДОХ-ын өвчлөл, биеийн жингийн индексээ тодорхойлох арга, Идэвхтэй хөдөлгөөн хийж, жингээ эрүүлээр хасах сэдвээр сургалт явуулж, хэлэлцүүлэг зохион байгуулсан. “Элэг бүтэн Монгол” арга хэмжээний (2022-2025) төлөвлөгөөний биелэлтийг 4 зорилтын хүрээнд 2023 оны хагас жилийн байдлаар гаргасан. 2023 оны 9 сарын байдлаар “Элэг бүтэн Монгол” үндэсний хөтөлбөрийн хүрээнд үзлэг шинжилгээнд 15-дээш насны 8493 хүн хамрагдаж хамралт 12,7%-иар нэмэгдсэн ба  В вирус эерэг илэрсэн 265 үүнээс тоолуулсан 17, эдгэрсэн 31,  С вирус эерэг 180 үүнээс тоолуулсан 17, эдгэрсэн 3 тохиолдлыг хяналтад авч,  шинжилгээний хариу сөрөг гарсан 76 иргэнийг В гепатитийн эсрэг вакцин хамруулсан.</t>
  </si>
  <si>
    <t>Аймаг, сумдын яаралтай тусламжийн үйлчилгээг сайжруулах зорилгоор Алтай, Цэнгэл сумдын Эрүүл мэндийн төвд Фургон машин,  улсын төсвийн хөрөнгө оруулалтаар  аймгийн Нэгдсэн эмнэлэгт  2 машин, Цэнгэл болон Алтай сумын эрүүл мэндийн төвд 2 фургон машин, нийт 8 түргэн тусламжийн машинаар хангагдаж, түргэн тусламжийн үйлчилгээний чанар, хүртээмж сайжирсан.  Аймгийн Нэгдсэн эмнэлгийн яаралтай тусламжийн тасгийг шаардлагатай тоног төхөөрөмжөөр хангаж, 4 их эмч, 8 сувилагч 24 цагаар  яаралтай тусламжийг үзүүлснээр  эмнэлгийн яаралтай тусламж авах үйлчилгээний чанар хүртээмжийг  дээшлүүлэн ажиллаж байна. Эрүүл мэндийн байгууллагууд Эрүүл мэндийн сайдын 2021 оны А/814 дүгээр тушаалын дагуу эрэмбэлэн ангилах яаралтай тусламжийн самбарыг шинэчлэн, түүний дагуу эрэмбэлэн ангилалтыг ажлын өдөр ахлах болон өдрийн эмчилгээний  сувилагч нар, ажлын бус цагаар ээлжийн сувилагч  нар хариуцан хийж байна. Дэлүүн сум яаралтай тусламжийн сувилагчтай болсон.Харин аймгийн Нэгдсэн эмнэлэг, Ногооннуур, Цэнгэл сумын эрүүл мэндийн төвүүд яаралтай тусламжийн 4 эмч, 3 сувилагчийг тус тус сурган бэлтгэж байна.</t>
  </si>
  <si>
    <t xml:space="preserve">Телемедициний сүлжээг өргөтгөж, алслагдсан зарим сумыг аймагтай, аймгийн нэгдсэн эмнэлгийн тасгуудыг 3 дугаар шатлалын эмнэлгүүдтэй холбож ажиллах арга хэмжээг өргөтгөх ажлын хүрээнд 2023-2027 онд хэрэгжүүлэх Люксембургын ЗГ-ын тусламжаар "Эх нярайн зайн оношилгоог өргөжүүлэх" тусламжид манай аймгийн Булган, Ногооннуур сумууд сонгогдсон.   Аймгийн Эрүүл мэндийн газрын харьяа Нэгдсэн эмнэлэг, төрөх тасаг ЭХЭМҮТөв телемедицинээр холбогдож  нэгдсэн эмнэлэг байгууллагууд хооронд  ZOOM, Google meet цахимаар  хурал зөвлөгөөн болон сургалтуудыг зохион байгуулан ажилласан. </t>
  </si>
  <si>
    <t>Туркийн хамтын ажиллагаа, зохицуулах агентлаг /ТИКА/-ийн буцалтгүй тусламжаар Баян-Өлгий аймгийн Нэгдсэн эмнэлэгт Хавдар ба хөнгөвчлөх эмчилгээний тасаг байгуулах төслийн хүрээнд 335,000,000 төгрөгний хөрөнгө оруултаар 37 төрөлийн 81 ширхэг 235,156,650 төгрөгний тоног төхөөрөмж бүхий 16 ортой тасаг шинээр нээгдсэн юм. Хуучин мэс заслын тасагт 9 ортой 1 эмч, 4 сувилагчтай байсан бол одоо 16 ортой, 2 эмч, ээлжийн 4 сувилагч, статистикийн сувилагчаар ажиллаж эхэлсэн. Хавдрын тасаг шинээр нээгдснээр хөнгөвчлөх, бай эмчилгээ, хими эмчилгээ зэрэг тусламж үйлчилгээг чанартай, хүртэмжтэй, тав тухтай үзүүлэх боломж бүрдсэн юм. 2022 онд 1-5 насны хүүхдийн 1000 амьд төрөлтөд 15.4 ногдож байна. Аймгийн  Нэгдсэн эмнэлэгт  1000 амьд төрөлтөд 1.6 улсын дундаж үзүүлэлтээс бага  байгаа ч  өмнөх оны мөн үетэй харьцуулахад 3  тохиолдлоор өссөн бол 2023 оны эхний 10 сарын байдлаар өмнөх оны мөн үетэй харьцуулахад 25 буюу 5 тохиолдлоор илүү байгаа нь төрөх тасгийн нярайн хэсгийг нээх шаардлага гарсан . Төрөх тасгийн нярайн хэсэгт 20,000,000 төгрөгний урсгал засвар хийж нярайн эрчимт эмчилгээний хэсэг, нярайн эмгэг хэсэг нээж, ээлжийн 4 нярайн эмч, 4 ээлжийн сувилагчтай үйл ажиллагаагаа явуулж байна. Эмнэлгийн тусламж үйлчилгээг сайжруулах зорилтын хүрээнд Аймгийн Нэгдсэн эмнэлгийн ЭМТҮЧАБА-ны хүний нөөцийг чанарын 6 сарын дээшлүүлэх сургалтад хамруулж, Улсын Нэгдүгээр Төв Эмнэлгийн чанарын албаны дарга, Монголын эрүүл мэндийн чанарын холбооны сургагч багшийг 3 сарын гэрээтэй ажиллуулж хөндлөнгийн хяналт үнэлгээ, зөвлөн туслах, чанарыг дээшлүүлэх, үйлчлүүлэгч төвтэй болох зорилт тавин ажиллаж байна</t>
  </si>
  <si>
    <t xml:space="preserve">2023 онд Цэнгэл  сумын Эрүүл мэндийн төвийг яаралтай тусламж, мэдээгүйжүүлэг судлалын эмчээр,  Ногооннуур сумын эрүүл мэндийн төв эх барих эмэгтэйчүүдийн эмчээр,  Булган  сумын эрүүл мэндийн төвийг дотрын анагаах судлалын эмч,  Алтанцөгц Бугат сумын ЭМТөв хүүхэд судлалын  үндсэн мэргэшлийн эмчээр тус тус хангагдсан.   2020-2023 онд  Анхан шатны эрүүл мэндийн байгууллагуудын захиалгаар улсын төсвийн санхүүжилтээр суралцсан зарим эмч нар  гэрээт газарт очиж ажиллахгүй  байгаагаас шалтгалан сумын эрүүл мэндийн төвөөс дахин эмч сургах шаардлага гарч байна.  </t>
  </si>
  <si>
    <t>Хөдөө сумдад ажиллаж байгаа зарим эмч нарыг орон нутгаас нь орон байраар ханган ажиллаж байна. Үүнд: Ногооннуур сумын сум дундын эмнэлгийн 1, Цагааннуур тосгоны эрүүл мэндийн төвд 2 эмнэлгийн мэргэжилтэн,  Алтанцөгц сумын 1 багийн бага эмчийг, Булган, Толбо сумын ЭМТөвүүд тус бүр 1 эрүүл  мэндийн ажилтанг  тухайн эрүүл мэндийн харьяанд байгаа эмнэлгийн орон сууцаар хангасан. Түлээ, түлшний асуудлыг тухайн эмч өөрөө хариуцаж байна. Төрөлжсөн мэргэшлийн болон мэргэжил дээшлүүлэх сургалтад байгууллагын болон улсын төсвийн санхүүжилтээр 1-3 сарын сургалтад  хамрагдсан эмч, эмнэлгийн мэргэжилтний 3 хүртэлх сарын үндсэн цалин, замын зардлыг үндсэн байгууллагаас гэрээний дагуу олгож байна.</t>
  </si>
  <si>
    <t xml:space="preserve">МУБИС-ийн Баян-Өлгий аймаг дахь салбар, МСҮТ-ийн оюутнуудад "НҮЭМ-Гэр бүл төлөвлөлт", БЗДХ өвчний талаар сургалтыг зохион байгуулж  оюутнууд хамрагдсан. “Аз жаргалтай гэр бүл” өдөрлөгт  иргэдэд мэдээлэл өгч, боршуур тарааж ажилласан. Орон нутгийн  радиогоор "Жирэмсэн эхийн хяналтын ач холбогдол", “Дутуу төрөлтөөс сэргийлэх” " Жирэмсний хяналтад эрт орохын ач тус"-ын талаар мэдээлэл  хүргүүлсэн.  “Жирэмсэн эхийн жирэмсний хяналтын ач холбогдол”-ын талаар “Дербес” телевизээр мэдээлэл өгсөн БЗДХ/ХДХВ/ДОХ-оос сэргийлэх талаар  оюутнууд  болон нөхөн үржихүйн насны эмэгтэй болон эрчүүдэд  сургалт сурталчилгаа хийсэн.  Мөн сайн дурын зөвлөгөө өгөх кабинетээр дамжуулан залуучуудын дунд урьдчилан сэргийлэх аюулгүй байдал ХДХВ/ДОХ болон бэлгийн замаар дамжих халдвараас урьдчилан сэргийлэх чиглэлээр тогтмол ухуулга сурталчилгаа хийж  зөвлөгөө өгч ажилласан. Өсвөр үеийн кабинетээр урьдчилан сэргийлэх үзлэгт нийт 668 хүүхэд хамрагдсан. Үүнээс өндгөвчний киста -6, Сарын тэмдэг өвдөлттэй ирэх- 8, Сарын тэмдэгийн алдагдал 5, АЗӨ- 152, -хатгаа-2,  архаг бронхит-56, архаг  тонзилит – 44, ханиад томуу- 50 Ходоодны сөөргөө эмгэгтэй- 84, хеликобактерийн гаралтай үрэвсэл  30, Цөсний архаг үрэвсэл 50, Хоолны хордлого 3, Хр Пиелонефрит  110. Цистит 30,  Чихрийн шижин- 1, Бамбайн хордлогот бахуу 2, Архаг ядаргаа - 35. гэсэн тоон үзүүлэлттэй гарсан. </t>
  </si>
  <si>
    <t xml:space="preserve">Хөгжлийн бэрхшээлтэй иргэд болон гэр бүлийн хөгжлийн бэрхшээлтэй иргэнийг асарч буй иргэнд  санхүүгийн дэмжлэг олгох арга хэмжээг орон нутгийн радио, телевиз болон  мэдээллийн самбар, цахим хуудсаар зарлан ил тод  байдлыг ханган ажиллав. Хөгжлийн бэрхшээлтэй иргэдийн хөдөлмөр эрхлэлтийг дэмжих хөтөлбөрийн хүрээнд эргэн төлөгдөх санхүүгийн дэмжлэг олгох арга хэмжээг 2023 оны 03 дугаар сарын 26-ны өдрөөс зарлаж, 70 иргэнээс төсөл хүлээж авсан. Төсөл сонгон шалгаруулах ажлын хэсгийн шийдвэрээр 45 иргэнд 176.0 сая төгрөгийн санхүүгийн дэмжлэг олгосноор 45 байнгын ажлын байр бий болов.                        </t>
  </si>
  <si>
    <t>Шинээр ажилд орсон иргэдийн хөдөлмөрийн харилцаа,  соёлын зөв хандлагыг төлөвшүүлэх хүрээнд аж ахуйн нэгж, байгууллагуудад хөдөлмөрийн харилцааны чиглэлээр 8 удаагийн сургалтыг зохион байгуулж, 121 иргэн хамрагдсан. Мөн шинээр ажилд орох хүсэлтэй 58 иргэнд ганцаарчилсан, дараах зөвлөгөө, мэдээллийг өгч ажилласан. Үүнд:  иргэдэд харилцаа, хандлагын ач холбогдол, байгууллагын соёлыг төлөвшүүлэх, аюулгүй ажлын байр.</t>
  </si>
  <si>
    <t xml:space="preserve">ДУНДАЖ   </t>
  </si>
  <si>
    <t>ДУНДАЖ</t>
  </si>
  <si>
    <t>Аймгийн ИТХ-ын 2022 оны 03 дугаар сарын 28-ний өдрийн ээлжит 6 дугаар хуралдааны 66 дугаар тогтоолоор батлагдсан “Гэр бүлийн хөгжлийг дэмжих” аймгийн дэд хөтөлбөрийг 2023 онд хэрэгжүүлэх санхүүжилт шийдэгдэж батлагдаагүй хэдий ч нөөц боломжийн хүрээнд хөтөлбөрийг хэрэгжүүлэн ажиллаж байна. Хөтөлбөрийг хэрэгжүүлэх төлөвлөгөөний хүрээнд 1 удаагийн аян, өдөрлөг, 9 удаагийн сургалт, 2 удаагийн тв нэвтрүүлэг, 3 удаагийн радио нийтлэл, 3 удаагийн радио ярилцлага, 1 төрлийн уралдаан, тэмцээн, 12 төрлийн видео шторк,  21 төрлийн постер бүхий мэдээлэл бэлтгэн олон нийтэд хүргэсэн байна.</t>
  </si>
  <si>
    <t xml:space="preserve">“Олон улсын гэр бүлийн өдөр”-ийг тохиолдуулан гэр бүлийн үнэ цэнийг нэмэгдүүлэх, гэр бүлийн боловсрол олгох зорилгоор гэр бүлд чиглэсэн үйлчилгээ, үйл ажиллагаа явуулдаг төрийн болон төрийн бус байгууллагуудтай хамтран “Аз жаргалтай гэр бүл” өдөрлөгийг аймгийн төв талбайд зохион явууллаа. Өдөрлөгт 20 төрийн болон төрийн бус байгууллагууд хамтран ажиллаж, 860 гаруй иргэд хамрагдлаа. Мөн тус өдрийг тохиолдуулан МЭХ-ны аймаг дахь салбартай хамтран эцэг эх хүүхдийн дунд “Бидний болзоо” уулзалтыг зохион явууллаа. Нийт 26 эцэг эх, хүүхдүүд оролцож,  хүүхэд насанд хүрэгчдийн хоорондын харилцаа, насны онцлог зэрэг сэдвээр мэдээлэлтэй болж, хамтдаа бүтээл хийж, цагийг үр дүнтэй өнгөрүүллээ.Олон улсын Эмэгтэйчүүдийн эрхийг хамгаалах өдрийг тохиолдуулан аймгийн төвийн 85 эмэгтэйг хамруулсан “Өөрийгөө хайрлахуй” эмэгтэйчүүдийн уулзалтыг зохион явууллаа.-Монгол эр цэргийн баярын өдрийг тохиолдуулан аймгийн төвийн 70 эрэгтэйг оролцуулан “Гэр бүлийн хөгжилд эрэгтэйчүүдийн оролцоо” уулзалт, хэлэлцүүлгийг зохион явууллаа. “Олон улсын охидын эрхийг хамгаалах өдөр”-ийг тохиолдуулан "Чи хөөрхөн" өдөрлөг зохион байгууллаа.Тус өдөрлөгөөр Хүүхдийн эсрэг хүчирхийлэл Охидын эрүүл ахуй Арьс арчилгаа Өөртөө итгэлтэй болох аргын талаар мэдээлэл хүргэн ажиллалаа. Өдөрлөгт аймгийн төвийн сургуулиудын 30-аад охид оролцлоо.Өдөрлөгт оролцсон охид салбар, салбарт охидын өмнө тулгамдаж буй асуудлуудыг гарган ирж, шийдвэр гаргах түвшинд зөвлөмж болгон хүргүүллээ. Мөн охидын өдрийг тохиолдуулан Охидын клуб байгуулан 4 удаагийн сургалт, 2 удаагийн нөлөөллийн үйл ажиллагааг зохион байгуулав. Шинэ зууны охидын клубт салбар салбарын төлөөлөл охидыг хамруулав. Охидын өдрийг тохиолдуулан "Ээжээ тантай танилцахад таатай байна" ээж, охидын өдөрлөгийг зохион байгуулж, ээж охидыг 6 өртөөгийн хүрээнд мэдээллээр ханган ажиллав. Тус үйл ажиллагаанд гэмт хэрэгт өртөж болзошгүй, гэмт хэргийн хохирогч, өсвөр насны охидтой, мөн зорилтот бүлгийн болон сайн дураараа сонирхогч 100 хүн хамрагдав. 
</t>
  </si>
  <si>
    <t xml:space="preserve">Авлагагүй, сайн дурын донорын эгнээг өргөжүүлэх, цусны донорын үйлсийг сурталчлах, тэднийг алдаршуулж урамшуулах зорилгын хүрээнд 5-р сарын  3-ны  "Цусаа бэлэглэх өдөр" -ийг тохиолдуулан Улаан загалмайн хороо, Залуучуудын хөгжлийн зөвлөл, "Илүү сайхан Өлгийн төлөө" ТББ-тай хамтран аймгийн цусны салбарын төвд сайн дураараа цусаа бэлэглэх ажлыг зохион байгуулав. Тус арга хэмжээнд сайн дурын 30-аад залуучууд хамрагдав. </t>
  </si>
  <si>
    <t xml:space="preserve">Театрын уран бүтээлчид нарны баяр Наурызын баяр мөн төр нийгмийн зүтгэлтэн М.Хурманханы мэндэлсний 100 жилийн ойг тохиолдуулан Улаанбаатар, Эрдэнэт хот болон  Налайх дүүрэг зэрэг газруудад МУУГЗ Б.Ахтаны “Бүргэд” найраглалаас сэдэвлэсэн “Бүргэд” драмын жүжгийг тоглов. </t>
  </si>
  <si>
    <t xml:space="preserve">1. “Монгол бичгийн үндэсний хөтөлбөр-III” -ийн хүрээнд аймгийн ИТХ-ын 2023 оны 143 тогтоолоор “Хос бичигтэн” аймгийн дэд хөтөлбөрийг баталж, хавсралтаар баталсан байгууллагуудад хуваарийн дагуу сургалтуудыг явуулж байна.
2. “Сонгодог Урлаг-III” дэд хөтөлбөрийн хүрээнд ХДТеатрын дэргэд дэх хүүхэд, залуучуудад зориулсан  “Эгшиг хур” төгөлдөр хуурын сургалтын төвийг байгуулсан. Мөн 2023 оны 04-р сард “Нарны хаан хүүхэд” тоглолт амжилттай болж өндөрлөв. Үүнд нийт 40 гаруй хүүхдүүд оролцов. Мөн “Эгшиг хур” сургалтын төвтэй хамтран “Классик-16” уралдааныг зохион байгуулж, уг уралдаанд нийт 40 гаруй хүүхдүүд оролцов.                                                                                                                                                     
3. Аймгийн Соёл, урлагийн газар болон ХДТеатрын 2023 оны гүйцэтгэлийн төлөвлөгөөнд тусгагдсаны дагуу 47-хүний бүрэлдэхүүнтэй уран бүтээлчдийн баг Улаанбаатар, Эрдэнэт, Налайх хотод Монгол Улсын Соёлын Яамны дэмжлэгтэйгээр МУ-ын УГЗ, яруу найрагч Б.Ахтаны Бүргэд найраглалаас сэдэвлэсэн Ардын уран зохиолч, СГЗ, яруу найрагч, зохиолч  Р.Шынайн зохиол "Бүргэд" драмын жүжиг болон  театрын уран бүтээлчдийн  аялан тоглолт хийлээ. Тус тоглолтыг 2000 орчим хүн үзэж сонирхов.                               
3. Театрын уран бүтээлчид алслагдсан бүс нутгийн иргэдэд соёлын байгууллагын үйл ажиллагааг сурталчлах, танилцуулах, соён гэгээрүүлэх, соёл урлагийг түгээн дэлгэрүүлэх зорилгоор сум орон нутагт  2023 оны 05-р сарын турш тоглолтыг зохион байгуулав. Үзэгчдийн тоо 1162  үзэгчийг хамруулав. Мөн 2023 оны 05 дугаар сарын 10-ны өдөр Дэлүүн сумын ЗДТГ, Соёлын төвтэй хамтран  “Ардын уран сайханчдын урлагийн өдөрлөг”-ийг  аймгийн ХДТ-д  зохион байгуулж өдөрлөгт 40-өөд ардын уран сайханчид оролцож өөрсдийн авьяасаа үзэгч олон түмний хүртээл болгов. Үзэгчдийн тоо 500 хүн.
4. Улсын Хүүхэлдэйн театрын бүтээл Монгол ардын үлгэр “Долоон өндөгтэй доголон шаазгай” жүжгийг театрын уран бүтээлчид аймгийн төвийн бүх цэцэрлэгүүдэд тоглож, хүүхэд багачуудын хүртээл болгов.                                                                                                             
5. Театрын дэргэдэх "Эгшиг хур" төгөлдөр хурын сургалтын төвийн “Нарны хаан хүүхэд” сонгодог хөгжмийн уран бүтээлийн тайлан тоглолтыг үзэгч олонд хүргэж, уг дугуйлангийн 50 гаруй сурагчид хамрагдсан.
 Мөн тус сургалтын төвөөс зохион явуулсан Өсвөрийн төгөлдөр хуурчдын "Классик-16" уралдааныг аймгийн хэмжээнд зохион байгуулж, 70 гаруй төгөлдөр хуурч хүүхдүүд оролцож, шилдгүүдээ шалгаруулав. Энэ дугуйлангийн хүүхдүүдээс “Piano Lovers” өсвөрийн төгөлдөр хуурчдын улсын уралдаанд амжилттай оролцож, нэг сурагч тусгай байр эзэлсэн.  
6. Театрын дэргэдэх "Эгшиг хур" сургалтын төвийн домборын болон бүжиг, дуу дугуйлангийн авьяаслаг хүүхэд багачуудын Гала тоглолт 2023 оны 06-р сарын 01-ний өдөр зохион байгуулагдаж, 100 гаруй хүүхэд, багачууд оролцсон тоглолт зохион байгуулсан.
</t>
  </si>
  <si>
    <t xml:space="preserve">ЦХХХЯ, Төрийн цахим үйлчилгээний Зохицуулалтын газар, Баян-Өлгий аймаг дахь Төрийн цахим үйлчилгээний хэлтэс, аймгийн Засаг Даргын Тамгын газар хамтран зохион байгуулсан “ Төрийн цахим үйлчилгээг олон нийтэд сурталчлан таниулах” төрийн албан хаагчдад Цахим ур чадварын мэдлэг олгох сургалтад Соёлын салбарын ажилтан албан хаагчид  хамрагдав. 
2023 оны 10 дугаар сарын 2-ны өдөр ЦХХХЯамнаас “Цахим аймаг” бодлогын хүрээнд олон нийтэд  цахим ур чадвар олгох сургалтыг зохион байгуулагдав. Үүнд Соёл, урлагийн газрын  Тайлагналт, төлөвлөлт, мэдээлэл технологи, цахимжилтын асуудал хариуцсан ахлах мэргэжилтэн, хяналт шинжилгээ үнэлгээ статистик мэдээ хариуцсан мэргэжилтнүүд тус тус хамрагдав.  
Соёл, урлагийн газраас 2023.10.13-ны өдөр “Цахим соёл”, Хууль тогтоомжийн хэрэгжилт, Соёлын биет бус өвийн хадгалалт хамгаалалт  сэдвүүдээр сумдын соёлын төвийн өвийн ажилтан нарт онлайн сургалтыг зохион байгуулсан. 
Хамтаар амьдрах соёлыг сурталчилсан нөлөөллийн контент “Шилдэг өвлөн уламжлагч"    "нэвтрүүлэг "Бүргэд" драмын жүжиг  "Соёлын сэргэлт-2023", бүх арга хэмжээнүүдийг цахимаар  болон орон нутгийн Дербес телевизээр олон  нийтийн хүртээл болгов. Хөгжимт драмын театрын  архивыг цахимжуулах ажлыг эхэлсэн байгаа.  Музейн алтан сан хөмрөгөөс тус аймгаас төрөн гарсан хөдөлмөрийн баатрууд Б.Бааст, А.Байсолтан нарын гэрэл зургуудыг цувралаар толилуулан цахимаар сурталчлан ажиллав. Музейн үнэт үзмэрүүдийн нэг болох “Хатгамалтай дээл” –ийг Казахстан улсын “Егемен Казахстан”сэтгүүлийн буланд сурталчлагдав        
</t>
  </si>
  <si>
    <t>ОХУ-ын Алтай хязгаар улсын Горный-Алтайск хотын Үндэсний Музей, Номын сантай хамтран ажиллах талаар дээрх байгууллагуудын төлөөллүүдийг хүлээн авч санал солилцсон. 2023 оны 09 дүгээр сард  үзэсгэлэн гаргасан. Мөн АНУ-ын Харвардын их сургуулийн судлаач Кристентэй хамтран 2023 оны 06-р сард аймгийн музейн үзэсгэлэнгийн танхимд Казах ард түмний биет бус соёлын өвийг өвлөн уламжлагчдын үзэсгэлэнг зохион явуулав. Урианхай сур харвааг сурталчилсан үзэсгэлэнг  нэг сарын турш зохион байгуулсан.</t>
  </si>
  <si>
    <t xml:space="preserve">Аймгийн нийтийн номын санд 2024 онд цахим номын санг нэвтрүүлэхээр бэлтгэл ажлыг хангаж байна. </t>
  </si>
  <si>
    <t xml:space="preserve"> Баян-Өлгий аймгийн санхүү, төрийн сангийн хэлтэс нь 44 төсөвт байгууллагын 187 данс, төрийн болон албаны нууцын 3 төсөвт байгууллагын 6 данс, нийт 193 дансны төлбөр тооцоог хариуцан гүйцэтгэж байна. Төрийн сангаар хийгдэх санхүүжилт, төлбөр тооцоог  шуурхай гүйцэтгэж, төрийн сангийн төлбөр тооцооны үйл ажиллагаанд  байнгын хяналт тавьж, дотоод хяналтыг сайжруулна . ЗДТГ-ын даргын тушаалын дагуу Толбо, Дэлүүн, Алтай, Буянт, Сагсай сумуудад хяналт шалгалт хийж ажиллав. Мөн Сангийн яамнаас 2023 оны 9 сард төрийн сангийн үйл ажиллагаанд шалгалт хийж B үнэлгээ буюу эрсдэлгүй гэсэн үнэлгээ авсан болно </t>
  </si>
  <si>
    <t>Төсвийн ил тод байдлын хүрээнд батлагдсан төсвийг орон нутгийн хэвлэл, мэдээллийн хэрэгслээр олон нийтэд танилцуулан, ил тод байдлыг хангуулан ажиллаж байна.Энэ жил төсөвт 2 удаа тодотгол хийж төсвийн тогтоолыг шилэн данс болон байгууллагын цахим хуудсанд  байршуулан ажиллав. Мөн Дэлхийн зөн олон улсын байгууллагатай хамтран орон нутгийн төсвийг  иргэдэд ойлгомжтой байх үүднээс зурган хэлбэрээр  "Иргэдийн төсөв" эмхэтгэл бэлтгэж 750 ширхэг хэвлүүлэн тараасан болно.</t>
  </si>
  <si>
    <t xml:space="preserve">Монгол Улсын Засгийн газрын 2003 оны 224 дүгээр тогтоолын дагуу Мал, тэжээвэр амьтад, хашаа худгийн тооллогыг жил бүрийн 12 дугаар сарын 07-ны өдрөөс 17-ны өдрийн хооронд зохион байгуулан явуулдаг. 2023 оны тооллого явуулах хугацаа болоогүй байна. 2022 оны Мал, тэжээвэр амьтад, хашаа худгийн тооллогыг аймгийн хэмжээнд 2022 оны 12 дугаар сарын 07-ноос эхлэн зохион байгуулагдан явагдаж хугацаанд дуусгасан. 2022 оны жилийн эцсийн мал, тэжээвэр амьтад, хашаа худгийн тооллогод 13 сумын 15784 өрх, 18 аж ахуйн нэгж байгууллага хамрагдаж, аймгийн хэмжээнд тэмээ 6127 толгой, адуу 116 745 толгой, үхэр 186 313 толгой, хонь 979 228 толгой, ямаа 967 392 толгой, бүгд 2 255 805 толгой мал тоологдож мэдээллийг хугацаанд Үндэсний Статистикийн хороонд дамжуулан, үр дүнг хэрэглэгчдэд тархааж ажилласан.Статистикийн тухай хуулийн 7 дугаар зүйлийн 7.1-ийн “в” дэх хэсэг, Малын индексжүүлсэн даатгалын тухай хуулийн 6 дугаар зүйлийн дагуу хагас жилийн малын түүвэр судалгааг  2023 оны 5 дугаар сарын 30-наас 6 дугаар сарын 06-ны өдрийн хооронд аймгийн хэмжээнд зохион байгуулан явуулсан. Уг малын түүвэр судалгааг явуулснаар оны эхний хагас жилийн малын тоог гаргах, хянах, малын хорогдол болон төллөлтийн явцыг хянах, малчдад нөхөн олговор олгоход шаардагдах мэдээллийг цуглуулах ач холбогдолтой юм. Түүвэр судалгааг аймгийн хэмжээнд зохион байгуулан явуулах комиссыг аймгийн Засаг даргын 2023 оны А/245 дугаар захирамжаар байгуулан, мөн судалгааг сумын хэмжээнд зохион байгуулах талаар сумдад аймгийн Засаг даргын 2023 оны 5 дугаар сарын 23-ны өдрийн 1-01/391 дүгээр албан бичгээр чиглэл хүрүүлж, сум орон нутагтаа судалгааг үнэн бодитой зохион байгуулах талаар анхааруулсан. Мөн Статистикийн хэлтсийн даргын төлөвлөгөө боловсруулан төлөвлөгөөний дагуу ажилласан. Малын түүвэр судалгаанд аймгаас 2641 өрх, 4 аж ахуйн нэгж байгууллага хамрагдаж үр дүнг ҮСХ-нд дамжуулсан. Судалгааны явцад хэлтсийн дарга болон мэргэжилтнүүд 3 чиглэлд хяналтын тооллого хийж, гарсан алдаа дутагдлуудыг газар дээр нь арилгуулан заавар, зөвлөгөө өгч ажилласан болно. </t>
  </si>
  <si>
    <t xml:space="preserve"> 2023 онд Уул уурхай хүнд үйлдвэрийн яамны салбарын хяналтын газраас баталсан 06-00/005 дугаар “ТӨЛӨВЛӨГӨӨТ ХЯНАЛТ ШАЛГАЛТ ХИЙХ ТУХАЙ УДИРДАМЖ”ын хүрээнд: Цэнгэл сумын нутаг дэвсгэрт Цэнгэл тоосго ХХК-ийн шар шаврын орд, Бугат сумын нутаг дэвсгэрт Таукенметаллс ХХК-ийн хайрганы орд, Ногооннуур сумын нутаг дэвсгэрт Металлкен ХХК-ний шар шаврын орд, Буянт сумын нутаг дэвсгэрт АБЗЗО ХХК-ний шар шаврын орд, Толбо сумын Толбожай ХХК-ийн шар шаврын ордын үйл ажиллагаанд төлөвлөгөөт хяналт шалгалт хийж 45 заалттай улсын байцаагчийн албан зөвлөмж, 20 заалттай улсын байцаагчийн албан шаардлага хүргүүлж биелэлтийн хангуулж ажилласан. 2023 онд Уул уурхайн хүнд үйлдвэрийн яамны салбарын хяналтын газрын улсын ерөнхий байцаагчийн баталсан 06-00/002 дугаар “АШИГТ МАЛТМАЛЫН ХУУЛЬ БУСААР ОЛБОРЛОХ ЭРСДЭЛЭЭС УРЬДЧИЛАН СЭРГИЙЛЭХ ШАЛГАЛТ ХИЙХ ТУХАЙ”  удирдамжийн хүрээнд: Толбо сумын төвд баригдаж байгаа 2,3 км хатуу хучилттай автозамын барилга угсралтын ажилд ашиглаж байгаа Жол ХХК-ийн түгээмэл тархацтай ашигт малтмалын 1 карьер, Бугат сумын торсог толгойн 201 т/м бетон гүүрний барилга угсралтын ажилд ашигласан түгээмэл тархацтай ашигт малтмалын 2 карьер, Алтанцөгц сумын төвд баригдаж байгаа 3 км хатуу автозамын барилга угсралтын ажиллаж байгаа Гранд роуд ХХК-ийн түгээмэл тархацтай ашигт малтмалын  1 карьер, Алтай сумын төвд баригдсан 2.4 км хатуу хучилттай авто замын барилга угсралтын ажилд ашигласан 2 карьер, Азийн хөгжлийн банкны зээлийн хөрөнгөөр хэрэгжиж байгаа “Азийн авто замын сүлжээний АН-4 чиглэлийн Өлгий хотыг тойрон гарах 18.2 км  хатуу хучилттай авто зам, гүүрний барилга угсралтын ажил”-ын багц-2 хэсэг буюу  201.8 у/м төмөр бетон гүүрний барилгын ажлыг гүйцэтгэж байгаа “Эйч Кей Би интернэйшнл холдинг” ХХК-ийн түгээмэл тархацтай ашигт малтмалын 2 карьерын олборлох үйл ажиллагаанд урьдчилан сэргийлэх хяналт шалгалт хийж, 20 заалттай улсын байцаагчийн албан зөвлөмж, 3 заалттай улсын байцаагчийн албан шаардлага хүргүүлж биелэлтийн хангуулж ажилласан.
</t>
  </si>
  <si>
    <t>2022 онд "Жупар" ХХК нь ЖДҮХ сангаас сүү боловсруулах үйлдвэр байгуулахаар 120.0 сая төгрөгийн зээл  авсан. Коронавируст халдварын улмаас тус үйлдвэрийн барилга угсралтын ажил  бүрэн ашиглалтад орж чадаагүй. Одоогийн байдлаар түрээсийн байранд үйл ажиллагаа явуулж байгаа бөгөөд сард  500 тн сүүг үйлдвэрийн аргаар боловсруулж чипсэн ааруул, хорхой ааруул, шар тос, сүүг ариутгаж савлан зах зээлд борлуулж байна. Түүнчлэн ЖДҮХСангийн хөнгөлөлттэй зээлийн төсөлд "Өлгий сүү" ХХК-ний сүү үйлдвэрлэлийн чиглэлээр оруулсан 153.650.0 сая төгрөгийн төсөл дэмжигдээд, сүү боловсруулах үйлдвэрийн тоо 1-ээр нэмэгдсэн бол 2023 онд хүнсний чиглэлээр 6 аж ахуйн нэгж 925.2 сая төгрөгийн санхүүжилтийг ЖДҮХ сан болон Хүнсний үйлдвэрлэлийг дэмжих сангаас зээл авсан. Зээл хэрэгжсэний үр дүнд 48 ажлын байр шинээр бий болж 32 ажлын байрыг хадгалан үлдэж, сүү боловсруулах 1 цех шинээр  бий болгон ажиллаж байна.</t>
  </si>
  <si>
    <t xml:space="preserve">2023 онд хоршоо хөгжүүлэх сангаас 9 иргэн, аж ахуйн нэгжид 133.0 сая төгрөгийн зээлийг түүхий эд боловсруулах, бэлтгэн нийлүүлэхэд зориулан олгосон байна. Одоогийн байдлаар, Дэлүүн, Бугат, Цэнгэл, Улаанхус сумдад арьс ширний анхан шатны боловсруулалт хийх үйлдвэр ашиглалтад орсон болно. </t>
  </si>
  <si>
    <t>Хөдөө аж ахуйг дэмжих сангаас зарлагдаж байгаа бүх мэдээ, мэдээлэл болон техник, тоног төхөөрөмж, нийлэг хальсан хүлэмж, үр, суулгац, бордоо, ургамал хамгааллын бодисыг хэрхэн авах боломжийн талаар ард иргэдэд орон нутгийн хэвлэл, мэдээллийн хэрэгслээр болон байгууллагын цахим хаягаар түргэн шуурхай мэдээллэсэн.Малын тэжээл тариалах талбайг нэмэгдүүлэх зорилгоор тухайн үйл ажиллагаанд ашиглах 130 морины хүчтэй трактор, дагалдах хэрэгслүүдийн үнийн судалгааг диллер компаниудаас гаргуулан авч судалгаа хийж, дараа хавар тэжээл тариалахад ашиглах техник худалдан авахад зориулан аймгийн ИТХ-ын ээлжит 17 хуралдаанд оруулан төсвийн тодотголоос 250.0 сая төгрөг гаргуулахаар батлуулсан. Худалдан авах ажиллагааг онд багтаан явуулахаар тендер зарлуулахаар техникийн нөхцөл хийгдэж байна. Азийн Хөгжлийн банкны санхүүжилтээр хийгдэж байгаа Сагсай сумын Улаандэл услалтын системийн ажил 60%-тай явагдаж байна. Уг газрын нийт 400 га талбайг бүрэн хашиж хамгаалж, газар доорх усалгааны хоолойг татаж дуусаад байна. Баяннуур сумын 165 га талбайн хашаа хайсыг татаж усалгааны даланг задлах ажил хийгдэж байна.</t>
  </si>
  <si>
    <t>Энэ онд Дэлүүн сумын “Керей” үүлдрийн цөм сүргийн хониноос 210 толгой хээлтэгч, 125 толгой хээлтүүлэгч, Баяннуур сумын ”Уулын бор” цөм сүргээс 256 хээлтэгч, 98 ухна, Толбо сумын "Керей" үүлдрийн цөм сүргээс 48 өсвөр хуц бойжуулан худалдан борлуулсан.</t>
  </si>
  <si>
    <t xml:space="preserve">Татварын Ерөнхий газраас Ebarimt аппликейшнд нэмэлт хөгжүүлэлт хийж 2022 оны 05 дугаар сарын 01-ний өдрөөс малчин, мал бүхий иргэдийн Ebarimt-д бүртгэлтэй дансаар тушаасан түүхий эдийнх нь үнийг шилжүүлж байгаа бөгөөд 2023 оны урамшууллыг  2024 оны 02 дугаар сарын 01-ний өдрийг хүртэл олгохоор төлөвлөн ажиллаж байна.
</t>
  </si>
  <si>
    <t>2021 онд "Өлгий агро" тэжээлийн үйлдвэрт хөдөө аж ахуйг дэмжих сангаас 50%-ийн хөнгөлөлттэй үнээр 100.0 сая төгрөгийн өртөгтэй усалгааны тоног төхөөрөмж олгосон. Тус компани  110 га-д малын тэжээл тариалж 151.7  тн малын тэжээл хураан авсан  байна. Азийн хөгжлийн банкны санхүүжилтээр "Усалгаатай хүнсний ногоо" төсөл хэрэгжиж байгаа ба  уг төслийн хүрээнд тус аймгийн  Баяннуур суманд  165 га, Сагсай суманд  400 га талбай  нийт 565 га талбайд  хүнсний ногоо болон малын тэжээл тариалахаар төлөвлөж байна. 2022 онд  аймгийн хэмжээнд 757 га-д малын тэжээл тариалж 1627 тн тэжээл хурааж авахаар төлөвлөгөө гаргаж, 757 га-д  царгас, ногоон тэжээл, тэжээлийн олон наст ургамал тариалж  1686,0  тн тэжээл хурааж авсан. Төлөвлөгөөний биелэлт 103,6%-тай. ЖДҮХСангийн хөнгөлөлттэй зээлд газар тариалангийн чиглэлээр үйл ажиллагаа явуулдаг "Нур лар" ХХК хамрагдаж 97.2 сая төгрөгийн зээл олгосон ба 2023 онд малын тэжээлийн үйлдвэр байгуулах чиглэлээр иргэд төсөл ирүүлээгүй болно.</t>
  </si>
  <si>
    <t>Мал эмнэлгийн үйл ажиллагаанд  шаардлагатай мотопомп, автомаксаар хангах ажил үе шаттай хэрэгжиж байна.Алтай, Улаанхус сум мал эмнэлгийн нэгжид 4.6 сая төгрөгийн үнэ бүхий мотопомп, автомакстай болсон.</t>
  </si>
  <si>
    <t>Алтанцөгц, Толбо, Улаанхус, Цэнгэл сумдад бэлчээр хамгаалах өдөрлөг, багийн нийтийн хурал зохион байгуулж, 35 төрийн албан хаагч, 650 малчдыг хамруулан бэлчээрийг зөв зохистой ашиглах, хамгаалах, бэлчээрийг усжуулах, хөв цөөрөм байгуулан хадлангийн талбайг усжуулах тухай сургалт, сурталчилгааг зохион байгуулан гарын авлага тарааж, арга зүйн зөвлөгөө өгч ажилласан. Мөн Цэнгэл сумын Малчны хөгжил хоршоотой хамтран "Эко малчин форум"-ыг зохион байгуулан 100 малчдын төлөөллийг хамруулсан.</t>
  </si>
  <si>
    <t>2020 онд “Жупар”ХХК –д сүү, сүүн бүтээгдэхүүн үйлдвэрлэх төслийг дэмжин ЖДҮХСангаас 120,0 сая төгрөг, 2021 онд ЖДҮ хөгжүүлэх сангаас “Өлгий сүү” ХХК-д сүү, цагаан идээ боловсруулахаар 150,0 сая төгрөгийн хөнгөлттэй зээлд тус тус хамрагдсан бол энэ онд Өлгий сумын 4 иргэний үнээний фермер байгуулах төсөл нь шалгарч ЖДҮ-ийг хөгжүүлэх сангаас 365,2 сая төгрөгийн хөнгөлттэй зээл олгосон. Баяннуур сумын улсын аварга тариаланч Б.Ханат нь өөрийн тэжээлийн талбайд 15 бүл зөгийг Улаанбаатар хотоос авчирч үржүүлж байгаа бөгөөд дагалдах тоног төхөөрөмж нийтдээ 18.0 сая төгрөгийн өртөгтэй байна.</t>
  </si>
  <si>
    <t>Аймгийн Засаг даргын тамгын газартай хамтран 2023 оны 09 дүгээр сарын 18-ны өдөр төв талбайд "Хөдөө аж ахуйн үйлдвэрлэл 2023" үзэсгэлэн худалдааг зохион байгуулсан.Үзэсгэлэн худалдаанд 100 гаруй жижиг, дунд үйлдвэр эрхлэгч оролцож, нэг өдрийн дотор нийт 36237.0 мянган төгрөгийн борлуулалт хийсэн.Өндөр ашиг шимтэй мал, амьтдыг шалгаруулж, нийтэд сурталчлах, мал аж ахуйн үйлдвэрлэл эрхлэгчдийн үйл ажиллагааг нийтэд хүргэх, тэднийг урамшуулах, харилцан туршлага солилцох зорилгоор “Шилмэл мал-2023” мал шалгаруулах үзэсгэлэн худалдааг аймгийн төвд зохион байгуулсан. Уг арга хэмжээнд 8 сумын 38 толгой хээлтүүлэгч мал оролцуулсан.</t>
  </si>
  <si>
    <t>х/б</t>
  </si>
  <si>
    <t xml:space="preserve">Хот хоорондын чиглэлийн авто зам, замын байгууламж ашигласны төлбөр хураах, пүү тавих цэг, амрах байр буюу зам дагуу Шар нуурын орчин үеийн цогцолбор хяналтын постыг “Таны зам” ХХК-иар гүйцэтгүүлж, ашиглалтад оруулсан ба тус постыг Зам тээврийн хөгжлийн төв хариуцан зам ашигласны төлбөрийг хурааж, Автотээврийн төв болон Цагдаагийн газартай хамтран үүрэг гүйцэтгэн ажиллаж байна. 
 1. Шар нуурын постод 2018 онд ашиглалтад орсон боловч ашиглагдахгүй байсан хоёр давхар хяналтын байрыг Аймгийн Иргэдийн Төлөөлөчдийн хурлын 2022 оны 106 дугаартай тогтоолоор чиг үүргийн дагуу ашиглахаар шийдвэрлэж, Автотээврийн төвийн хөрөнгөөр урсгал засвар, гадна гэрэлтүүлэг, лого таних тэмдэг, ойр орчны цэвэрлэгээ хийж мөн зөөлөн эдлэл, ширээ сандал, цахилгаан тоног төхөөрөмжөөр ханган, ажилчин, албан хаагчдын ажиллах таатай нөхцлийг бүрдүүлж, байнгын үйл ажиллагаатай ажиллаж байна.
2. Шар нуурын постод Автотээврийн төв, аймгийн Цагдаагийн газрын Замын Цагдаагийн тасаг, АЗЗА "ЖОЛ" Компани, Хот хоорондын 4 ААН, ТАЦ, Эрчим ХХК, ЦШСГ, иргэд, тээвэрчидтэй хамтран  “НЭГ ЗАМ НЭГ СОЁЛ”  арга хэмжээг зохион байгуулсан.
</t>
  </si>
  <si>
    <t>Хот хооронд болон орон нутагт тээвэрлэгдэж байгаа ачаа тээврийн үйлчилгээг бүртгэлжүүлэх, хяналтыг сайжруулах үүднээс “Тээврийн удирдлагын нэгдсэн систем” буюу www.teeverzuuch.mn программ хангамжийг ашиглан ачаа тээвэрлэгч аж ахуйн нэгж байгууллага, иргэдийн мэдээлэл болон ачаа тээврийн гүйцэтгэлийн мэдээллийг тухай бүр оруулан, шинэчлэх, мэдээллийн аюулгүй байдал болон үнэн зөв мэдээллээр ханган ажиллахаар Автотээврийн үндэсний төвтэй хамтран төлөвлөгөөт ажил зохион байгуулан ажиллаж байна.</t>
  </si>
  <si>
    <t>Зам, тээврийн хөгжлийн яамнаас хэрэгжүүлсэн Цагааннуур - Улаанбайшинт чиглэлийн 25.8 км хатуу хучилттай авто зам ашиглалтад орж,  баруун бүсийн босоо тэнхлэгийн авто замыг хөгжүүлэх төсөл бүрэн хэрэгжиж, Азийн авто замын сүлжээтэй холбогдсон. Дээрх ажлыг "Луньзянь Роуд Энд Бридж" ХХК нь 7.1 сая ам долларын төсөвт өртөгтэйгээр гүйцэтгэсэн болно.</t>
  </si>
  <si>
    <t>Улсын төсвөөр хэрэгжсэн Хотгорын Уурхай, Сагсай чиглэлийн 1.6 км гэрэлтүүлэг, шугам сүлжээ бүхий хатуу хучилттай авто замын барилгын ажлыг "Жол" ХХК  гүйцэтгэж 2023 оны 9 дүгээр сард  ашиглалтад оруулсан.</t>
  </si>
  <si>
    <t xml:space="preserve">Булган, Ногооннуур, Цэнгэл, Алтанцөгц сумдын төвийн гудамж, зам талбай, үл хөдлөх эд хөрөнгөд "Хаягийн мэдээллийн сан"-ийн дагуу батлагдсан төсөв, хөрөнгөд багтааж хаягийн тэмдгийг бүрэн байршуулан хаягжуулсан болно. </t>
  </si>
  <si>
    <t xml:space="preserve">Газар ашиглалт, газрын мониторингийн байнгын ажиллагаатай хяналтын систем бий болгож, газрыг хамгаалах, нөхөн сэргээх тогтолцоог бүрдүүлсэн.
2023 оны бэлчээрийн газрын өөрчлөлтийг 328 цэг дээр фотомониторингийн аргаар үнэлэх ажлыг зохион байгуулж, тайлан, мэдээлэл болон тэжээлийн нөөц, хонины идэх өвс, өвөл, хаврын бэлчээрийн даац, 2022 оны малын тоо /хонин толгой/, зөрүү үнэлгээ зэргийг ашиглан 2023 оны бэлчээрийн даацыг тодорхойлоход Булган, Дэлүүн, Толбо, Алтанцөгц, Баяннуур, Алтай, Сагсай, Ногооннуур, Улаанхус, Цэнгэл сумдын нутаг дэвсгэрт бэлчээрийн даац хэтрэлттэй болох нь тодорхойлогдсон. </t>
  </si>
  <si>
    <t>Аймгийн хэмжээний газар ашиглалт, бэлчээрийн газрын мониторингийн байнгын ажиллагаатай 328 фотомониторингийн цэг байгуулан хяналтын системийг бий болгож ажиллаж байна. Аймгийн Байгаль орчин, аялал жуулчлалын газар,  Экологийн цагдаагийн албатай хамтарч эвдэрсэн газрыг нөхөн сэргээх, хяналт тавих ажлын хүрээнд 29.1 га газарт орон нутгийн болон хувийн хэвшлийн хөрөнгөөр 17480000 төгрөгийн нөхөн сэргээлт хийх ажлыг зохион байгуулсан.</t>
  </si>
  <si>
    <t xml:space="preserve">Иргэн, аж ахуйн нэгж, байгууллагууд www. egazar.gov.mn цахим сайтыг ашиглан төлбөрийн лавлагаа, тооцоо нийлсэн акт, өөрийн газрын мэдээллийг харах, хэвлэж авах боломж бүрдсэн.  Газрын төлбөр, татварын ногдуулалтыг Татварын удирдлагын нэгдсэн системд илгээх, уг системээс газрын төлбөр, татварын төлөлтийн мэдээллийг хүлээн авах ажил бүрэн хийгдэж 2023 онд татварын системээр дамжуулан нийт 13557 иргэн, аж ахуйн нэгж, байгууллагуудын эзэмшил, ашиглалтад байгаа газарт 466,000,000 төгрөгийн оногдуулалт хийж мөн газрын цахим биржээр дамжуулан 2562 газрын үнийн мэдээ цуглуулсан болно. </t>
  </si>
  <si>
    <t>Геодезийн байнгын цэг, тэмдэгтийн тооллогоор тус аймагт нийт 363 цэгийн 106 тэмдэгт устсан талаар дүн гарсан. Үүнээс Орон нутгийн төсвийн 65.5 сая төгрөгийн хөрөнгөөр устсан 71 геодезийн байнгын цэг, тэмдэгтийг нөхөн сэргээж шинээр суурилуулсан.</t>
  </si>
  <si>
    <t>Хотын төвд насжилт дууссан томоохон 13 барилгыг иргэд, аж ахуйн нэгж, орон нутгийн болон улсын төсвийн хөрөнгөөр буулган шинээр барьсан байна. Ашиглалтын шаардлага хангахгүй нийтийн зориулалттай орон сууцны судалгааг гаргаж, 8 орон сууцыг дахин төлөвлөлтөд оруулахаар шийдвэр гарсан ба эхний ээлжинд  12 айлын хуучин орон сууцыг нурааж 57 айлын шинэ орон сууц баригдаж, ашиглалтад орсон болно.</t>
  </si>
  <si>
    <t>Таукенметалс ХХК нь /элс хайрга дайрга / карьерийн үйлдвэрийг ашиглалтад оруулж, бүтээгдэхүүнээ зах зээлд нийлүүлж байгаа ба БХБЯамнаас үйлдвэр эрхлэх тусгай зөвшөөрлийг 5 жилийн хугацаагаар олгосон. Бетон зуурмагийн үйлдвэрийн тоног төхөөрөмжийг суурилуулсан бөгөөд 2024 оны 04 дүгээр сард ашиглалтад оруулахаар бэлтгэн ажиллаж байна.</t>
  </si>
  <si>
    <t>Азийн хөгжлийн банкны хөнгөлөлттэй зээлийн хөрөнгөөр тус аймгийн  Өлгий сумын 5,13-р баг болон Дэлүүн сумын төвийн гэр хорооллын дахин төлөвлөлтийг хэрэгжүүлэх ажил судалгааны шатанд байна.</t>
  </si>
  <si>
    <t xml:space="preserve">Өлгий сумын төв хэсгийн хэсэгчилсэн Ерөнхий төлөвлөгөөний ажлын даалгавар, схем зургууд боловсруулагдсан болно. </t>
  </si>
  <si>
    <t>Өлгий сумын 3, 13 дугаар баг 2 ширхэг ухаалаг ус түгээх цэгтэй болсон. Үлдсэн багуудын ухаалаг ус түгээх цэгийн төсвийг 2024 оны төсөвт тусгуулж үе шаттай хэрэгжүүлж ажиллана.</t>
  </si>
  <si>
    <t>Хөлдөлтөөс хамгаалсан цэвэр усны шугам татах ажил хийгдэж байгаа ба 15 төсөвт байгууллагыг үнэгүй, айл өрхүүдийг хөнгөлөлттэй үнээр тоолууржуулсан болно.</t>
  </si>
  <si>
    <t>Цагааннуурын чөлөөт бүсийн хөгжлийн ерөнхий төлөвлөгөө хийгдэж байгаа ба дуусах шатанд байна.</t>
  </si>
  <si>
    <t>2023-2038 он хүртэл баримтлах аймгийн газар зохион байгуулалтын ерөнхий төлөвлөгөөг  батлан мөрдөж байна. Төлөвлөгөөний хүрээнд хот суурин газруудын тэлэлт, газар ашиглалтын тохиромжтой байдлын үнэлгээ, геологийн иж бүрэн судалгаа, хот суурины эдэлбэр газрын хил заагийг шинэчлэн тогтоосон.</t>
  </si>
  <si>
    <t>Томоохон багуудын төв, Өлгий хотын хэсэгчилсэн ерөнхий төлөвлөгөө хийх ажлын даалгавар нь гарсан боловч хөрөнгө шийдвэрлэгдээгүй. Загаст нуур суурьшлын бүсийг бий болгох асуудлаар холбогдох сумдад чиглэл хүргүүлсэн. Улаанхус сумын Хөх хөтөл багийг тосгоны статустай болгох талаар аймгийн Засаг даргын захирамж гарч, ажлын хэсэг томилогдон судалгааны ажил хийгдэж байна.</t>
  </si>
  <si>
    <t>Газар олголтыг төлөвлөхдөө аймгийн газар зохион байгуулалтын ерөнхий төлөвлөгөө, сум хотын хөгжлийн ерөнхий төлөвлөгөөнүүдтэй уялдуулж байгаа ба аймгийн 2024 оны газар зохион байгуулалтын төлөвлөгөө хийгдэж байна.  Сумын хөгжлийн ерөнхий төлөвлөгөө хийгээгүй сумдад газар олгохгүй байхаар төлөвлөн ажиллаж байна.</t>
  </si>
  <si>
    <t>Аймгийн хэмжээний 619 барилгын мэдээллийг Газрын кадастрын мэдээллийн санд бүртгэлд оруулж, татварын төлбөрийн нэгдсэн системээр төлбөр ногдуулан ажиллаж байна.</t>
  </si>
  <si>
    <t xml:space="preserve">1:1000-ны масштабтай тоон байр зүйн зургийг шинээр хийх хөрөнгө шийдвэрлэгдээгүй тул хэрэгжээгүй болно. </t>
  </si>
  <si>
    <t xml:space="preserve">Цэнгэл, Улаанхус сумдад "ЖСММ" нөхөрлөл, Буянт, Булган сумдад "Радио телевизийн станцын газар"-ын 13 суваг, Сагсай, Алтай, Толбо, Дэлүүн, Ногооннуур, Баяннуур, Алтанцөгц сумдад "Мэдээлэл цахилгаан холбоо" ХК олон сувагт телевизийн үйлчилгээг үзүүлэн ажиллаж байна. </t>
  </si>
  <si>
    <t>Улсын хэмжээнд 2023 оны 1 дэх долоо хонгоос эхэлж одоог хүртэлх хугацаанд  коронавируст халдвар (КОВИД-19)-ын тархалт бх-ПГУ шинжилгээний эерэг эзлэх хувьд, 100,000 хүн ам дахь халдварын түвшиний хувьд “Ногоон түвшин”-д шилжсэн хэвээрээ байна. Коронавируст халдвар (Ковид-19), томуу, томуу төст өвчний тархалтын эсрэг  хариу  арга хэмжээний төлөвлөгөө” болон 8 удаагийн зөвлөмж, Коронавируст халдвар, Томуу, томуу төст өвчнөөс урьдчилан сэргийлэх талаар орон нутгийн Дербес телевизээр 6 удаа, орон нутгийн радиогоор 12 удаа  ард иргэдэд чиглэсэн сэрэмжлүүлэг мэдээг тус тус хүргүүлсэн.  Манай аймгийн хэмжээнд 2023 оны 09 дүгээр сарын байдлаар 1662 хүний ПГУ шинжилгээ хийгдэж,  Коронавируст (КОВИД-19) халдварын нийтдээ 6 тохиолдол батлагдаж, ойрын хавьталын 26 хүнийг хяналтад авч,  голомтын хариу арга хэмжээг шуурхай  зохион байгуулж, мэргэжил арга зүйгээр ханган  ажилласан. ЗӨСТөв нь 10-р сарын байдлаар халдвартай хог хаягдал 1055 кг, химийн хог хаягдал 1640 л, эмийн хог хаягдал 6кг, хурц иртэй 2.5кг-ийг заавар журмын дагуу ангилан ялгаж устгасан. Мөн 157,119,578.1 төгрөгийн өртөг бүхий эмнэлгийн хог хаягдлыг ариутгах автоклавыг хуваарилсныг үйл ажиллагаандаа ашиглахаар бэлтгэл ажлыг хангаж байна. Яаралтай гамшигийн үеийн бэлэн байдлыг хангах ажлын хүрээнд  нийт 33 нэр төрлийн эм, түргэвчилсэн оношлуур, хамгаалах хэрэгсэл, хүчилтөрөгчийн баллон дагалдах хэрэгслээр  харьяа эрүүл мэндийн байгууллагуудад хангалт хийсэн. 2023 оны 3 дугаар улирлын байдлаар харьяа эрүүл мэндийн байгууллагууд 60 хоногийн эм, эмнэлгийн хэрэгслийн нөөцтэй ба Эрүүл мэндийн газарт 10 нэр төрлийн 21.0 сая  төгрөгийн хамгаалах хувцас хэрэгслийн нөөц бүрдүүлэн ажилласан.</t>
  </si>
  <si>
    <t xml:space="preserve">  "Томуу, томуу төст өвчний хариу  арга хэмжээг эрчимжүүлэх” төлөвлөгөөг гаргаж, эрүүл мэндийн байгууллагуудад хүргүүлэн 12 удаагийн  мэргэжил, арга зүйн зөвлөмж өгч ажилласан. 
Харьяа эрүүл мэндийн байгууллагуудад зөвлөмж хүргүүлэн, мэргэжлийн арга зүйн зааварчилгаа өгч, томуу, томуу төст өвчин, Коронавируст халдварын долоо хоног болгон тандалт судалгаанд дүн шинжилгээ хийж, зөвлөмжийг байгууллагын албаны мэйл хаягаар  хүргүүлж байна. Коронавируст халдварын тархалтыг тандах  зорилгоор тандалтын нэгжүүдээс тохиолдлын тодорхойлолтын дагуу 14 хоногт 1 удаа 20 хүртэлх сорьцыг цуглуулж, аймгийн Вирус судлалын лабораторид хүргүүлэн 2023 оны эхний 9 сард нийт 585 хүнээс  хамар, залгиурын арчдас авч 38 сорьцонд амьсгалын замын халдвар үүсгэгч бусад вирус илрүүлэх шинжилгээгээр 34 (89,4%) сорьцонд А хүрээ, 4 (10,5%) сорьцонд В хүрээний вирус тус тус илэрсэн. Томуу, томуу төст өвчнөөс урьдчилан сэргийлэх талаар орон нутгийн  радио, телевизээр   сэрэмжлүүлэг мэдээлэл хүргүүлсэн.  Аймгийн төвийн сургууль, цэцэрлэгийн багш, ажилтнуудад нийгмийн эрүүл мэндийн чиглэлээр сургалт, сурталчилгаа зохион байгуулах удирдамж гаргаж,  цэцэрлэгийн гал тогооны эрүүл, ахуй халдвар хамгаалаллын байдалд дэмжлэгт хяналт үнэлгээ хийж,  ажилчдад Хоолны хордлогоос урьдчилан сэргийлэх тухай ажлын байрны сургалт явуулсан.   Олон улсын гэр бүлийн өдрийг тохиолдуулан  “Эрүүл мэнд ба сайн сайхан оршихуйг дэмжих" сэдэвт өдөрлөгийн үеэр халдварт өвчнөөс сэргийлэх үйл ажиллагааг эрчимжүүлэх зорилгоор Хоолны хордлогоос сэргийлэх,  Салхин цэцэг,  Улаан бурхан, Гэдэсний халдвараас сэргийлэх талаар мэдээлэл сургалт сурталчилгаа хийж,  гарын авлага тарааж ажилласан. 
</t>
  </si>
  <si>
    <t xml:space="preserve"> 2021 оны байдлаар 36 эрхлэгч сонгон шалгаруулалтаар томилогдсон ба 2022 онд үйл ажиллагаа явуулж байгаа 48 цэцэрлэгийн эрхлэгч 100 хувь сонгон шалгаруулалтаар томилогдсон байна гэж зорилт тавьсан. 2022 оны жилийн эцсийн байдлаар Өлгий сумын 12, 20, Сагсай сумын 2, 3, Улаанхус сумын 1 дүгээр цэцэрлэгийн эрхлэгчид сонгон шалгаруулалтаар томилогдсон.  2023 онд Өлгий сумын 23, 24, 25, Алтанцөгц сумын 2, Дэлүүн сумын 3 дугаар  цэцэрлэгүүдийг шинээр байгуулсан ба эрхлэгч нар нь  түр орлон гүйцэтгэгчээр ажиллаж байсан. Өлгий сумын хүүхдийн 11, 12, 15, 23, 24, 25, Цагааннуур, Баяннуур, Улаанхус сумын 3 дугаар цэцэрлэгийн эрхлэгчийн сонгон шалгаруулалт зохион байгуулагдаж, шалгалтад тэнцэж, эрхлэгч нар жинхлэн томилогдсон.  Өлгий сумын хүүхдийн 22 дугаар цэцэрлэг,  Алтанцөгц сумын хүүхдийн 2 дугаар цэцэрлэг, Улаанхус сумын Хөххөтөл багийн цэцэрлэгийн эрхлэгч нарын сул орон тооны мэдээллийг  аймаг дахь Төрийн албаны салбар зөвлөлд   хүргүүлсэн ба  журмын дагуу сонгон шалгаруулалт явуулахаар болсон. БШУГ-аас   багш нарыг сонгон шалгаруулалтаар ажилд  авах талаар цэцэрлэгийн  эрхлэгч нарт чиглэл хүргүүлэн ажиллаж байна. Уг чиглэлийн хүрээнд Толбо сумын хүүхдийн цэцэрлэгт бүлгийн багшийн сул орон тоог цахим орчинд зар тавьж, ил тод зохион байгуулсан.</t>
  </si>
  <si>
    <t xml:space="preserve">Өлгий сумын 2, 3, 8, Баяннуур сумын 3, Булган сумын 1, 2 дугаар сургуулийн захирлууд , 2023 онд  Өлгий сумын ерөнхий боловсролын 4, Булган сумын 1, 2, Сагсай сумын 1,  Цэнгэл сумын 2, 4,  Дэлүүн сумын 1 -р сургуулийн захирлуудын сонгон шалгаруулалтыг нээлттэй зарлаж,Баян-Өлгий аймгийн Төрийн албаны салбар зөвлөлөөс сонгон шалгарууулж, журмын дагуу холбогдох албан тушаалд томилсон. 2022 онд 11  багш, 2023 онд Багшийг сонгон шалгаруулах үйл явцыг аймгийн радио, телевиз, олон нийтийн цахим хуудсаар тогтмол сурталчлан ажиллаж байна. Чадварлаг боловсон хүчнийг бүрдүүлэх зорилгоор аймгийн БШУГазраас энэ жил 23 сул орон тооны сонгон шалгаруулалтыг ил, тод, нээлттэй зохион байгуулж, эхний байранд шалгарсан багш нарыг томилох саналыг сургуулийн удирдлагуудад уламжилсан. </t>
  </si>
  <si>
    <t xml:space="preserve">БСШУС-ын сайдын 2018 оны А/476 дугаар тушаалаар баталсан "Ерөнхий боловсролын сургуулийн орчин дахь хүүхэд хамгааллын бодлогын баримт бичиг"-ийн дагуу аймгийн Ерөнхий боловсролын 44 сургууль, 51 цэцэрлэг тус бүрт “Хүүхэд хамгааллын баг” байгуулагдаж нийт 485 гишүүнтэйгээр үйл ажиллагаа явуулж байна. Баг нь сургууль, цэцэрлэгийн  эрсдлийн үнэлгээг хийж, үнэлгээний дагуу эрсдлийг бууруулах үйл ажиллагаагаа явуулах, хүүхэд бүрийг хөгжүүлэх таатай орчныг бүрдүүлэх, хүүхдийн авьяас, чадварыг нээн хөгжүүлэх чиглэлээр секц, дугуйлан явуулах зөвлөмжийг ЕБС-иудад хүргүүлсэн. Түүнчлэн сурагчдын өөрийн удирдлагын байгууллага сурагчдын эрх, үүрэг нийгмийн амьдралд оролцох эрх, бусдыг хүндэтгэх, үзэл бодлоо чөлөөтэй илэрхийлэх чиглэлээр сургалт, нөлөөллийн ажлыг нийгмийн ажилтнуудаар дамжуулан тогтмол явуулж байна. Аймгийн Нэгдсэн эмнэлгийн "Хүүхэд өсвөр үе" төв болон холбогдох байгууллагууд хамтран нөхөн үржихүйн боловсрол олгох чиглэлээр сургагч багш бэлтгэх сургалтыг зохион байгуулж 1542 сурагчийг хамруулсан. Мансууруулах эм, сэтгэцэд нөлөөт бодистой холбоотой гэмт хэргээс өсвөр насны хүүхэд, залуучуудыг урьдчилан сэргийлэх, хорт зуршлаас ангид байлгах “АНЗААР”  арга хэмжээ, “Боловсрол ба эцэг эхийн оролцоо” цахим уулзалт, зөвлөгөөнийг зохион байгуулж, БШУГ-ын арга зүйчид,  ерөнхий боловсролын сургуулийн удирдах ажилтан, багш, цэцэрлэгийн эрхлэгч, арга зүйчид эцэг эх асран хамгаалагч, ахлах ангийн сурагчдын төлөөлөл нийт 1981 хүн хамрагдав. Түүнчлэн сурагч, хүүхэд багачуудыг гэмт хэрэг, зөрчил, зам тээврийн осол гэмтлээс урьдчилан сэргийлэх зорилгоор багш нарыг жижүүрт гаргаж, эцэг, эх, асран хамгаалагч, багш нарын хариуцлагыг нэмэгдүүлэх сурталчилгааны ажлыг өрнүүлж, санамж, сэрэмжлүүлгийг тогтмол түгээж байна. Аймгийн “Хүүхдийн өмнө үүрэг хүлээгчдийн чуулган”, "Хүүхдийн эрхийн хэрэгжилтийн өнөөгийн байдал, цаашид авах арга хэмжээ" хэлэлцүүлгийг аймгийн ЗДТГ, Прокурорын газар, Цагдаагийн газар, Боловсрол, шинжлэх ухааны газар, ГБХЗХГ, Өмгөөлөгчдийн холбоо, ЕБС-иудын төлөөлөл хамтран зохион байгуулж, зөвлөмж гаргасан.                                                                             </t>
  </si>
  <si>
    <t>Аймгийн хэмжээнд 2022-2023 оны хичээлийн жилд сургалтын чанарыг ахиулах зорилгоор 10 хичээлээр туршлагатай багш нараар сарын турш сургалт зохион байгуулсан. Тус сургалтад давхардсан тоогоор 250 гаруй сурагч хамрагдсан. Монгол хэлний хичээлийн чанарыг сайжруулах зорилгоор үндэсний хэмжээний 10 сургагч багш зорилтод 6 сургуулийн 232 сурагчдад хичээл зааснаар  ЭЕШ-ээр монгол хэлний хичээлийн дундаж оноо 14 оноогоор, багшийн  ажлын гүйцэтгэлийн үнэлгээгээр индексийн 1-4 түвшинд үнэлэгдсэн ба багшийн хувь өмнөх оныхоос 20.2%-иар ахисан үзүүлэлттэй байгаа нь сургалтын хөтөлбөрийн биелэлт ахисантай шууд холбоотой байна. 2022 оны чанарын үнэлгээний судалгааны шалгалт авагдсан боловч, БҮТ-өөс дүн хараахан гараагүй. 2023 онд чанарын үнэлгээний судалгааны шалгалт орон даяар явагдаагүй.</t>
  </si>
  <si>
    <t>"ЭЕШ-ын үр дүнг дээшлүүлэх-III" хөтөлбөрийн хэрэгжилтийг хангуулахаар БШУГ-аас тусгайлан ажлын төлөвлөгөө боловсруулсан. Дэд хөтөлбөрийн болзлыг хангасан сургууль, багш,  сурагчдыг аймгаас  2021 онд 30.7 сая ,  2022 онд 40.9 сая төгрөгөөр тус тус урамшуулан шагнасан. 2022-2023 оны хичээлийн жилд ЭЕШ-ын үр дүнг дээшлүүлэх ажлын төлөвлөгөө боловсруулж, хэрэгжүүлснээр ЭЕШ-ын 10 хичээлийн аймгийн дундаж оноо 487 болж дэд хөтөлбөрийн болзлыг хангасан 8 сургуульд 12.0 сая, 21 сурагчид 15.5 сая, 44 багшид  22.5 сая буюу нийт 50.0 сая төгрөгийн  мөнгөн урамшууллыг аймгаас олгосон.  Өлгий сумын ЕБ-ын 3, 6, Сагсай, Буянт сумдын ЕБ-ын сургуулиуд ЭЕШ-ын дундаж оноог өмнөх жилийнхээс ахиулсан бол БШУГ-ын дэргэдэх МХБүлгийн багш нар хамтран тусгай төлөвлөгөө гаргаж, ЭЕШ-аас аймгийн дунджаас доогуур оноотой Алтанцөгц, Дэлүүн ЕБ-ын 1-р , Билге-Тегин, Улаанхус ЕБ-ын 1, Өлгий ЕБ-ын 1 дүгээр сургуулиудад ажиллаж байна.  2023 онд ЭЕШ-аас 4 хүүхэд 800 оноо авч, улсад дээгүүр үнэлэгдсэн болно.</t>
  </si>
  <si>
    <t xml:space="preserve"> "Сургуулийн хөгжил-Багшийн хөгжил-Сургалтын чанар"дэд хөтөлбөрийг боловсруулан 2022 онд батлуулж, үйл ажиллагааг хэрэгжүүлж байна. Аймгийн төрийн өмчийн сургуулийн багш нарын 98% нь ажлын байран дээрээ БЕГ-аас зарласан 76 модуль сургалтаас 3, 3-ыг сонгож, судалсан. 2023-2024 оны хичээлийн жилд Төрийн өмчийн ЕБ-ын сургуульд "Pearson English" хөтөлбөрийг хэрэгжүүлэхтэй холбоотой эцэг эхчүүдэд хөтөлбөрийн хэрэгжилтэд хяналт хийх, сурагчдад дэмжлэг үзүүлэх талаар сургалтыг зохион байгуулсан.   Мөн БНКазУлсын Алматы хотын 153-р сургуулийн туршлага судлах, АХИС сургалтын арга зүйн сургалтад 33 багш, удирдах ажилтан  оролцсон ба аймгийн ахмад багш нарын зөвлөгөөнийг зохион байгуулж, шинэ бүрэлдэхүүнийг сонгосноор сургууль тус бүрийн дэргэдэх ахмад багш нар зөвлөн туслах үйл ажиллагааг эхлэж  Буянт, Сагсай, Алтанцөгц, Дэлүүн сумын ЕБС-ийн багш нарт зөвлөгөө өгч, 12-р анги төгсөгчдийг ЭЕШ-д бэлтгэж дэмжин тусалж ажилласан. Англи хэлний "Pearson" математикийн "Eduten" хөтөлбөрийн хэрэгжилтэд хяналт тавих, арга зүйн дэмжлэг үзүүлэх зорилгоор Өлгий сумын ЕБ-ын 1, 2, 3, 4, 5, 6, 7, 9, 10 дугаар сургууль, Алтанцөгц, Баяннууур, Толбо, Дэлүүн сумын ЕБ-ын сургуулиудад ажиллаж, хөтөлбөрийн үйл явцтай танилцан багш нарт арга зүйн сургалтыг БШУГ-аас зохион байгуулсан. БШУГ-ын дэргэдэх гадаад хэлний  мэргэжлийн хөгжлийн бүлгийн багш нартай хамт Толбо, Дэлүүн сумын ЕБ-ын сургуулиудын 12 дугаар ангийн сурагчидтай ЭЕШ-д бэлдэх болон хичээл мэрэгжил сонголтын талаар ярилцаж заавар, зөвлөгөө  өгсөн болно.  Түүнчлэн  багш нарт цахим платформыг ашиглан ажлын байрандаа хөгжих боломжууд, ээлжит хичээлийн хөтөлбөрийг сайжруулах, сурагчдыг идэвхтэй  оролцуулах аргуудын талаар сургалтыг тус тус  зохион байгуулсан.  ЕБ-ын 2 дугаар сургуулийн багш нар ээлжит хичээлийг үнэлэх үнэлгээ болон тест боловсруулах арга зүйн талаар өөрсдийн туршлагаас хуваалцах сургалтыг зохион байгуулж,тус сургалтад  Өлгий сумын 3, 5 дугаар сургуулийн багш нар хамрагдсан. EDUTEN буюу математикийн хоцрогдлыг арилгах, сургалтын чанарыг дээшлүүлэх хөтөлбөрийг хэрэгжүүлэхийн тулд аймгийн сургагч багш бэлтгэх сургалт зохион байгуулсан ба тус сургалтад 44 сургуулийн 50 багш  хамрагдсан байна.  2023 оны 09 дүгээр сарын 28-ны өдөр БШУГ-ын монгол хэл хариуцсан арга зүйч, монгол хэлний мэргэжлийн хөгжлийн бүлгийн багш нар  Толбо сумын ерөнхий боловсролын сургуулийн монгол  хэл бичгийн багш нарт ЭЕШ, МХБШ-ын үр дүнг ахиулах, сургалтын чанарыг сайжруулах талаар  арга зүйн зөвлөгөө өгч, сургалт зохион байгуулсан. Аймгийн ЕБ-ын сургууль тус бүрээс 1 багш УБ- хотод   "Цахим контент бэлтгэх сургалт"-д хамрагдсан.  Төрийн өмчийн ЕБ-ын сургуульд " Eduten",  "Pearson English" хөтөлбөрийг хэрэгжүүлэхтэй холбоотой Улаанбаатар хотод зохион байгуулагдсан танхимын сургалтад хамрагдаж сургагч багшаар бэлтгэгдсэн 3 багш аймгийн хэмжээний төрийн өмчийн 39 сургууль бүрээс 3, 3 багшийг оролцуулан уг хөтөлбөрүүдийг цахим хэрэглэгдэхүүн ашиглан хэрхэн зохион байгуулах талаар сургалт зохион байгуулснаар одоо бүх сургуульд түгээгдэн хэрэгжиж байна. </t>
  </si>
  <si>
    <t>Чадварлаг боловсон хүчнийг бүрдүүлэх зорилгоор аймгийн БШУГазраас энэ жил 23 сул орон тооны сонгон шалгаруулалтыг ил, тод, нээлттэй зохион байгуулж, эхний байранд шалгарсан багш нарыг томилох саналыг сургуулийн удирдлагуудад уламжилсан. Түүнчлэн ОХУ-ын Горно-Алтай хотод зохион байгуулагдсан орос хэлний багш нарын хуралд 5 багш оролцон, өөр хэлээр илтгэл тавьж, өөрсдийн мэдлэг чадвараа дээшлүүлэхийн зэрэгцээ, тус аймгийн багш нарын ур чадварыг өндрөөр үнэлүүлэв. Массын сургалтын амжилтаар бусдыгаа манлайлж ЭЕШ-д улсын дунджаас дээгүүр оноо авсан 44  багшид 22.5 сая төгрөгийн урамшуулал олгосон бол Түүх, нийгмийн ухааны хичээлийн улсын олимпиадад хошой аваргаар шалгарсан Ш.Ерген багшийг 1.0 сая төгрөгөөр аймгийн Засаг даргаас урамшуулан шагнав. Medle.mn цахим платформд 2023 онд 90 хичээл нэмж байршуулсан нь өндөр үзүүлэлт байсан ба үүнээс Х.Тойбазар багшийн математикийн хичээл улсын хэмжээнд шилдэг номинациар шалгарсан болно. Зохион байгуулсан бусад ажлуудыг дурдвал:
1. Улаанбаатар хотод зохион байгуулагдсан "Боловсролын шинэ сэргэлтийн бодлого, сургуулийн менежментийг дэмжих арга зүй" сургалтад БШУГ-ын удирдлага, арга зүйч 15, ЕБ-ын 41 захирал, СӨБ-ын 51 эрхлэгч  хамрагдаж, сургалтыг орон нутгийн 567 багш, удирдах ажилтануудад түгээн дэлгэрүүлэх ажлыг зохион явуулсан.                                                                                                                 
2. Монгол хэлний жишиг хөтөлбөрийг хэрэгжүүлэх ажлын хүрээнд аймгийн хэмжээний бага ангийн 520 багшийг бүс бүсээр сургалтад хамруулсан.                                                                                                         3. Монгол хэлний жишиг хөтөлбөрийг хэрэгжүүлэх ажлын хүрээнд хүүхдүүдийн ярих чадварыг дээшлүүлэх, үзүүлэх хичээл явуулж, ээлжит хичээлийн төлөвлөлт хийх арга зүйгээр хангаж,  44 сургуулийн 38 багш оролцсон.                                                                  
4. Төрийн өмчийн ЕБ-ын сургуульд "Pearson English" хөтөлбөрийг хэрэгжүүлэхтэй холбоотой 3 багш Улаанбаатар хотод зохион байгуулагдсан танхимын сургалтад хамрагдан сургагч багшаар бэлтгэгдэж, ЕБ-ын англи хэлний багш нарт тус хөтөлбөрийг хэрэгжүүлэх арга зүйг эзэмшүүлэх сургалтыг зохион байгуулав.
5.ОХУ-ын Санкт-Петербург хотод зохион байгуулагдсан орос хэлний багш нарын их хуралд нэг багш хамрагдсан. Багш нарын баярыг тохиолдуулан ажлын амжилт гаргасан 18 багшийг "Мэргэжлийн аварга" багшаар шалгаруулан, шагнан урамшуулав.</t>
  </si>
  <si>
    <t xml:space="preserve">Боловсролын ерөнхий  газар,  Боловсролын хүрээлэн, аймгийн Боловсрол, шинжлэх ухааны газрын мэргэжилтэн, багш нараас бүрдсэн ажлын хэсэг Монгол хэлний жишиг хөтөлбөртэй уялдсан хос хэлээр сургалт явуулдаг ЕБС-ийн 2-5 дугаар ангийн сурагчдад зориулсан монгол хэлний хичээлийн гарын авлага, дасгал ажлын дэвтрийг зохиож, хүүхдийн тоогоор буюу 12000 ширхэг хэвлүүлэв. Одоогийн байдлаар дээрх ажлын дэвтрийг сургалтад үр дүнтэй ашиглаж байна. </t>
  </si>
  <si>
    <t>2022-2023 оны хичээлийн жилд Өлгий сумын ЕБ-ын 2, 3, 10, Цэнгэл сумын ЕБ-ын 1, Алтай сумын ЕБ-ын 1, Сагсай сумын ЕБ-ын 1, Улаанхус сумын ЕБ-ын 2, Ногооннур сумын ЕБ-ын 1, Дэлүүн сумын ЕБ-ын 1, Баяннуур сумын ЕБ-ын 1 дүгээр сургуулиуд Эко сургууль олон улсын хөтөлбөрт хамрагдсан. Үүний үр дүнд 2023-2024 оны хичээлийн жилд Монгол Улсын ЗГ, Герман Улсын ЗГ-ын хооронд байгуулсан буцалтгүй тусламжийн хүрээнд "Байгалийн олон янз байдлыг хамгаалах, уур амьсгалын өөрчлөлтөд дасан зохицох" төслийн II, III үе шатны үйл ажиллагаа явагдаж байна.Төслийн хүрээнд зорилтот 9 сургуулийг Эко танхимтай болгож, тоног төхөөрөмж, тавилга хэрэгсэл болон байгалийн ухааны хичээл-сургалтын хэрэглэгдэхүүн, судалгааны багаж, гарын авлага зэргээр хангаж багш нарыг чадавхжуулахад зориулж, 71.4 сая  төгрөгийн  хөрөнгө оруулалт хийсэн.  "Эко сургууль" олон улсын хөтөлбөрийн анхан шатны сургалтыг Улаанбаатар хотоос Байгаль Орчин Мэдээлэл Сургалтын Төвийн сургагч багш нар ирж  2023 оны 11 дүгээр сарын 11,12-ны өдрүүдэд зохион байгуулсан. Уг сургалтад 10 сургуулийн захирал, сургалтын менежер, багш, сурагчид нийт 100 хүн хамрагдсан. Нийт сургууль, цэцэрлэгийн 45 хувь нь эзэмшил газрын 50-иас дээш хувийг зүлэгжүүлж, мод тарьсан.</t>
  </si>
  <si>
    <t>Боловсролын Ерөнхий газар, аймгийн Засаг дарга, Боловсрол,шинжлэх ухааны газрын  дэмжлэгээр Улаанбаатар хотод 32 багш, мэргэжилтнийг аймгийн сургагч багшаар бэлтгэж, аймгийн бүх ЕБС-д цахим сургалтын арга зүйг түгээн дэлгэрүүлж, багш, удирдах ажилтнуудыг чадваржуулах сургалтуудыг 2023 оны 2 дугаар сараас эхлэн амжилттай зохион байгуулсан. Анхан шатны сургалтыг бүх сургуулийн багш нарыг хамруулан зохион байгуулж, сургууль бүр нэгж хичээлийн цахим контентээ боловсруулж, Medle.mn платформд байршуулах урьдчилсан санал илгээсэн.
Хоёр дахь шатны чадваржуулах сургалтыг  6 сумын ЕБ-ын 15 сургуулийн багш нарт зохион байгуулан, дадлагын ажил хийлгэж, 700 гаруй багш, удирдах ажилтнууд хамрагдсан. Medle.mn цахим платформд хандсан тус аймгийн багш нарын хувь оны эхэнд 7% байсан бол оны одоогийн байдлаар 28,9% болж, 21,9%-иар ахисан үзүүлэлтэй байна.30 багш хамтарч бэлтгэсэн 16 нэгж хичээлийн 100 ээлжит цахим контентээ Medle.mn платформд амжилттай байршуулсан. 
Багш бүр Medle.mn платформыг байнга үр дүнтэй ашигладаг болсноос гадна суралцагч, эцэг эх, асран хамгаалагчдаар тогтмол ашиглуулах талаар санаачилгатай ажилласан.</t>
  </si>
  <si>
    <t>Улсын хэмжээнд Эрүүл мэндийн сайдын тушаалын дагуу явагдаж байгаа эрт илрүүлэг манай аймагт 32.6 хувьтай байна. Уг үзлэгийг 18-аас дээш насныханд Аймгийн нэгдсэн эмнэлгийн дэмжих төв, Нурлы мэдрэл уламжлалтын хувийн эмнэлэг, Жаншарапат дотрын хувийн эмнэлгүүд хийж гүйцэтгэж байна. 0-17 насны хүүхдүүдийн үзлэг нийт 55.7 хувьтай ба үүнээс 803 хүүхэд анхан шатны эрүүл мэндийн байгууллагын хяналтад орсон. Лавлагаа шатлал руу 374 хүүхдийг илгээсэн. Харин 18-аас дээш насны иргэдийн эрт илрүүлэг 15.7 хувьтай ба үүнээс  анхан шатны ЭМБ-ын хяналтад шилжүүлсэн 1997 хүн, төрөлжсөн мэргэшлийн эмнэлэг рүү 250 хүнийг шилжүүлэн ажиллаж байна.</t>
  </si>
  <si>
    <t>Хүн амын нас, хүйс, эрүүл мэндийн эрсдэлд суурилсан зонхилон тохиолдох халдварт болон халдварт бус өвчнөөс урьдчилан сэргийлэх эрт илрүүлэг үзлэг, шинжилгээ, оношилгоонд хамруулах үйл ажиллагааны хэрэгжилтийг хангахаар Эрүүл мэндийн газар, аймгийн Нэгдсэн эмнэлгийн эмч нарын баг нь Глобал сангийн санхүүжилтээр Улаанхус суманд үйл ажиллагаа явуулдаг Зэвсэгт хүчний 116-р салбарын  албан хаагчид болон Улаан байшинт боомтын иргэд, албан хаагчид, хилийн цэргийн 0285 дугаар ангийн албан хаагчдыг  явуулын аргаар эрт илрүүлэг үзлэг шинжилгээнд хамруулж, сүрьеэгийн нэг шинэ тохиолдлыг илрүүлсэн. Глобал сангийн санхүүжилтээр 2023 оны 05 дугаар сар хүртэл сумдын эрүүл мэндийн төвөөс 270 хүний 540 цэрний сорьц авч нэгдсэн эмнэлгийн сүрьеэгийн лабораторид тээвэрлэж, шинжилгээнд хамруулсан.</t>
  </si>
  <si>
    <t xml:space="preserve">2021-2022 онд КОВИД-19 халдварын цар тахал гарсантай холбоотой халдварт өвчин нь өмнөх оны мөн үетэй харьцуулахад 182 промилоор буурсан үзүүүлэлттэй байна. “Халдварт өвчинтэй тэмцэх, сэргийлэх” арга хэмжээний (2022-2025) оны ЭМС-ын тушаалаар батлагдсан төлөвлөгөөний биелэлтийг 8 зорилтын хүрээнд 2023 оны хагас жилийн байдлаар гаргаж, ЭМЯ-д хүргүүлсэн. Харьяа эрүүл мэндийн байгууллагуудад  “Халдварт өвчний тохиолдлыг тандах” тушаалын хэрэгжилтийг хангаж, 12 сум, 1 тосгон, 4 өрх, хувийн хэвшлийн эмнэлгүүдээс халдварт өвчний хам шинж, сэжигтэй, өвөрмөц тохиолдолын мэдээг мэдээлэх хуудасны  дагуу, эпидемиологийн долоо хоногоор тандалт судалгааг нэгтгэж  яаралтай мэдээлэх босго үзүүлэлтэд хүрсэн тохиолдолд 2-6 цагийн дотор ХӨСҮТ-ийн эрт сэрэмжлүүлэг хариу арга хэмжээний  нэгжид 2023 оны 9 сарын байдлаар 38 удаа мэдээг хүргүүлсэн.  Олон хүнийг хамарсан хоолны хордлогот дэгдэлт гараагүй. Халдварт бус өвчний эрт илрүүлгээс хөхний өмөнгийн эрт илрүүлэгт зорилтот насны 23733 хүнээс 11559 хүн хамрагдаж эрт илрүүлгийн хамрагдалт 49%-тай ба умайн хүзүүний өмөнгийн эрт илрүүлэгт зорилтот бүлгийн 5721 хүнээс 2088 эмэгтэй хамрагдаж, эрт ирүүлэг 36,4%-тай байна.Артерийн даралт ихсэлт өвчний эрт илрүүлэгт 14734 хүн хамрагдаж, хамрагдалт 31.3 хувьтай ба 825 хүн оношлогдсон бол, чихрийн шижин хэв шинж-2-ын эрт илрүүлэгт 10553 хүн хамрагдаж хамрагдалт 35 хувьтай 40 хүн оношлогдож эмийн эмчилгээнд орсон.                                                                                        </t>
  </si>
  <si>
    <t>2023 оны байдлаар аймгийн төвд 5 давхар 80 ортой хувийн хэвшлийн Нурлы эмнэлэг шинээр баригдаж, Цэнгэл сумын эрүүл мэндийн төв нь төвлөрсөн цэвэр, бохир усны шугамд холбогдсон. Харьяа эрүүл мэндийн байгууллагуудад  НЭМҮТөвөөс нийлүүлсэн нийт 60 ш "Эрүүл мэндийнхээ төлөө жорлонгоо сайжруулцгаая" гарын авлагыг тараасан. Толбо, Цэнгэл, Бугат, Цагааннуур сумын ЭМТөвийн эмч, эмнэлгийн ажилтнуудад  стандартын шаардлага хангасан нүхэн жорлонг  барьж ашиглах талаар мэдээлэл өгч ажиллаж байна. Манай улс “Тогтвортой хөгжлийн зорилго 2030” хөтөлбөр дэх “Баталгаат ундны ус ариун цэврийн байгууламжаар хангах” зорилтын хүрээнд стандартын шаардлага хангасан ариун цэврийн байгууламж ашигладаг хүн амын тоог 2025 онд 70, 2030 онд 75, 2050 онд 90 хувьд хүргэх зорилт дэвшүүлсэн. Үүнтэй холбоотой Эрүүл мэндийн газрын пэйж хуудас болон вэб сайтад Ариун цэврийн байгууламжийн стандарт MNS 6279:2011, Нүхэн жорлон, угаадасны нүхний техникийн шаардлага MNS 5924:2015 талаарх мэдээ, мэдээллүүдийг тогтмол байршуулж, мэдээлэл өгч ажиллаж байна.</t>
  </si>
  <si>
    <t xml:space="preserve">Аймгийн хэмжээнд дархлаажуулалтын ажлыг зохион байгуулах нэгжүүд болох 13 сум, 1 тосгон, 4 өрхийн эрүүл мэндийн төв, Нэгдсэн эмнэлгийн төрөх тасагт нийт 19 дархлаажуулалтын нэгж тарилгатай халдварт өвчний тандалтыг хийж,15 төрлийн вакцин хэрэглэж байна. 2023 оны 09 сарын байдлаар элэгний В вирустай 21 эх амаржснаас хүүхдийг нь В вирусээс хамгаалах Хепабиг вакцинаар дархлаажуулсан. Улаанбурхан, улааннууд өвчнөөс урьдчилан сэргийлэх зорилгоор 10 сараас 8 насны хүүхдүүдийг нэмэлтээр дархлаажуулах 20500 хүний вакцины татан авалт хийж,  нөхөн дархлаажуулалт болон нэмэлт дархлаажуулалтыг эрчимжүүлэх зорилгоор явуулаар болон байнгын цэг ажиллуулсан. 2023 оны 10 сарын байдлаар нийт 10 сараас 8 насны 15344 хүүхдийг хамруулж,  72%-тай байна.  Халдварт өвчин судлалын үндэсний төвийн  дэмжлэгтэйгээр сумуудад "Улаанбурхан, улаануудын эсрэг нэмэлт дархлаажуулалтын дэмжлэгт хяналт, хамралтын түргэвчилсэн үнэлгээ хийх үйл ажиллагаа"-г зохион байгуулсан. 2023 оны 09 дүгээр сарын байдлаар товлолын дархлаажуулалтын хамралтын хувь 96.3%, вакцин тус бүрээр нь авч үзвэл БЦЖ 99.8%, В гепатит 99.8%, Халдварт саа 95.9%, Тавт 94,7%, Халдварт саагийн эсрэг идэвхгүйжүүлсэн вакцин 95.5%, УГУ 94.9%, А гепатит 95.1%,  ПЕВ 94.7%-ийн хамралттай байна. 
</t>
  </si>
  <si>
    <t xml:space="preserve">Аймгийн Засаг даргын 2023 оны 05-р сарын 26-ны өдрийн А/261 дүгээр захирамжаар “Ослын үеийн удирдлагын хариу арга хэмжээний баг” томилон үүрэгжүүлж, орон даяар 2023 оны 6 сард зохион байгуулсан дадлага сургуулилтад багийн нийт гишүүдийг хамруулан дадлагажуулсан. Манай  аймгийн хэмжээнд 2023 оны 9 сарын байдлаар  салхинцэцэг 168, улаанэсэргэнэ 10, гар хөл амны өвчин 5, ёлом 4, В гепатит 2, хачигт халдвар 5,  коронавируст халдвар 3, сальмонеллын халдвар 2, цусан суулга 2, сүрьеэ 20, трихомионоз 9, заг хүйтэн 32, тэмбүү 4, ХДХВ 2, нярайн үжил 5  нийтдээ 273  тохиолдол бүртгэгдэж ,  голомтын хариу арга хэмжээг шуурхай зохион байгуулан тандалт судалгаа хийж ажилласан.  Мөн тус ЗӨСТөв нь 2023 оны 5 дугаар сард тарваган тахлын болзошгүй тохиолдлын үед хэрэгжүүлэх Зоонозын өвчин судлалын  төвийн хариу арга хэмжээний болон гамшгаас хамгаалах төлөвлөгөөг тодотгож, төвийн эмч, мэргэжилтнүүдэд танилцуулан, сургалт зохион байгуулж, хувийн болон яаралтай дуудлагын бэлэн байдлаа хангаж ажиллах талаар анхааруулж,  гарын үсэг зуруулан, үүрэг гүйцэтгэх бэлэн байдлыг хангаж ажилласан. 2023 онд сар бүр зоонозын халдварын хүний өвчлөлийн тохиолдолд үйлчлэх 2 багийн хуваарийг  гаргаж, байгууллагын даргаар батлуулж, багийн гишүүдэд танилцуулан, гар утсыг нээлттэй байлгаж, хувийн бэлтгэл бэлэн байдлыг хангуулж ажиллалаа.
</t>
  </si>
  <si>
    <t xml:space="preserve"> ЭМГ-ын даргын баталсан удирдамжийн дагуу 12 сумын эрүүл мэндийн төвд хяналт шалгалт, хяналт үнэлгээ хийгдсэн. Хяналт шалгалтын явцад Эмчилгээний чанар, эрүүл ахуйн улсын байцаагчийн дүгнэлтээр сумын эрүүл мэндийн төвүүдийн эрсдлийн зэргийг тодорхойлсон. Үүнд  Цэнгэл, Сагсай, Буянт сум их эрсдэлтэй гарсан бол бусад сумууд дунд эрсдэлтэй үнэлэгдсэн юм. Эрүүл мэндийн сайдын 2022 оны А/104 дүгээр тушаалын дагуу  Өрхийн эрүүл мэндийн төвүүдийн үйл ажиллагаанд  хяналт, үнэлгээ хийж ажиллаж байна.  Мөн Эрүүл мэндийн газрын даргын 2023 оны 07 дугаар сарын А/36 тоот тушаалаар баталсан ажлын хэсэг сумын эрүүл мэндийн төвүүдийн хагас жилийн үйл ажиллагааг дүгнэсэн .Үүнд  Бугат, Алтай, Ногооннуур сумын эрүүл мэндийн төвүүд  хангалттай гэж үнэлэгдсэн бол Цэнгэл болон Дэлүүн сумын эрүүл мэндийн төвүүд хангалтгүй үнэлэгдэж, эрүүл мэндийн газрын даргын 2023 оны А/576, 580 дугаар тушаалаар албан даалгавар хүргүүлэн ажиллаж байна</t>
  </si>
  <si>
    <t xml:space="preserve">Нэг худалдан авагчийн тогтолцоонд шилжсэнээр  2023 онд анхан шатны болон лавлагаа шатлалын эмнэлгийн санхүүжилтийг  Эрүүл мэндийн даатгалын үндэсний зөвлөл /ЭМДҮЗ/-ийн 2022 оны 12, 2023 оны 08 дугаар тогтоолын дагуу гүйцэтгэлд нь цахим нарийвчилсан хяналт,  11 дүгээр  тогтоолын хүрээнд эмийн үнийн хөнгөлөлтийн олголтод нэхэмжлэлийн хяналтыг хийж  24.7 тэрбум төгрөгний санхүүжилтийг ЭМДСангаас олгосон байна. 2023 онд ЭМДҮЗ-ийн 04,06,07,08 дугаар тогтоолууд шинээр батлагдан гарч, хэрэгжилтийг сайжруулах зорилгоор хийгдсэн "Эрүүл мэндийн даатгалын стратегийн худалдан авах чадавхийг бэхжүүлэх нь" бүсийн сургалтад хэлтсийн дарга, мэргэжилтнүүд, эрүүл мэндийн даатгалын Ерөнхий газраас аймагт зохион явуулсан нэгдсэн сургалтад  анхан болон лавлагаа шатлалын 20 эмнэлгийн 100 орчим холбогдох эмч, мэргэжилтнүүд хамрагдсан болно. </t>
  </si>
  <si>
    <t>Төрөөс эмийн талаар баримтлах бодлого, холбогдох хууль журмын дагуу сумдад үйл ажиллагаа явуулж байгаа эмийн  эргэлтийн сангийн  үйл ажиллагаанд “Эмийн санд тавих нийтлэг шаардлага MNS 5260:2015” стандартын хэрэгжилт болон Эрүүл мэндийн сайдын 2011 оны 297 дугаар тушаал “Эмийн эргэлтийн сангийн ажиллах журам”- ыг  үндэслэн  үнэлгээ хийсэн. Эрүүл мэндийн газрын даргын  2022 оны 684 тоот албан бичгээр эмийн эргэлтийн санг тусгай зөвшөөрөлтэй болгож, түүний үйл ажиллагаанд хяналт тавих Засаг даргын дэргэдэх удирдах  зөвлөл байгуулан ажиллах талаар зөвлөмж хүргүүлсэн. Цаашид эмийн эргэлтийн санг ямар статусаар ажиллах талаар сумдын удирдах зөвлөлийн хурлаар хэлэлцүүлэн гаргасан санал, 2022 он болон 2023 оны эхний хагас жилийн санхүүгийн тайлан, үлдэгдэл эм, эмнэлгийн хэрэгслийн нөөцийн мэдээг гаргаж аймгийн Засаг даргын зөвлөлийн хуралд танилцуулахаар ажиллаж байна.
Одоогийн байдлаар Сагсай, Цэнгэл, Цагааннуур зэрэг сумдад эмийн эргэлтийн сангийн үйл ажиллагаа хэвийн явагдаж, сумын иргэдэд эм зүйн тусламж үйлчилгээг үзүүлж байна.</t>
  </si>
  <si>
    <t xml:space="preserve">Аймгийн Засаг даргын Тамгын газраас сум, байгууллагуудын удирдах ажилтнуудын зөвлөгөөн зохион байгуулахад нийт 13 сум, 1 тосгоны удирдлагууд болон аймгийн Засаг даргын дэргэдэх хэлтэс агентлаг, байгууллагуудын удирдах албан тушаалтнуудад Засгийн газрын 2020 оны 206 дугаар тогтоолоор батлагдсан “Бодлогын баримт бичгийн хэрэгжилт болон захиргааны байгууллагын үйл ажиллагаанд хяналт-шинжилгээ, үнэлгээ хийх” нийтлэг журамд орсон өөрчлөлтийн талаар мэдээлэл хийж, гарын авлага, зөвлөмж хүргүүлсэн. Түүнчлэн аймгийн Засаг даргын 2021  оны А/751 дүгээр захирамжаар батлагдсан орон нутгийн онцлогт нийцүүлэн боловсруулсан хяналт-шинжилгээ, үнэлгээний  журамд нэмэлт өөрчлөлт оруулан батлуулж, сум, байгууллагуудад хүргүүлэн хэрэгжилтийг хангуулан ажиллаж байна. Мөн сум, байгууллагуудын 2022 оны үйл ажиллагаанд 2023 оны 1 дүгээр сард багтаан үнэлгээ өгч, цаашид анхаарах асуудлын талаар мэдээлэл хийж, зөвлөмж хүргүүлсэн. Мөн хяналт-шинжилгээ, үнэлгээ хийх, тайлан гаргах талаар зөвлөгөө авахаар ирсэн агентлаг, байгууллагын удирдлага, мэргэжилтнүүдэд  тухай бүрт нь заавар зөвлөгөө өгч ажиллаж байна. 2023 оны байдлаар Алтай, Буянт, Толбо, Дэлүүн, Сагсай сумдын нийт төсөвт байгууллагуудад газар дээр нь ажлын хэсэг ажиллаж, арга зүйгээр ханган ажиллав. </t>
  </si>
  <si>
    <t xml:space="preserve">Аймгийн Засаг даргын Тамгын газрын даргын 2023 оны 10 дугаар сарын 20-ны өдрийн А/79 дүгээр тушаалаар Сумдын захиргааны байгууллагуудын үйл ажиллагаа, ажлын үр дүнд хяналт-шинжилгээ, үнэлгээ хийх чиг үүрэг бүхий ажлын хэсэг 10 дугаар сарын 24-ний өдрөөс 11 дүгээр сарын 2-ны өдөр хүртэл Алтай, Буянт, Толбо, Дэлүүн, Сагсай сумдад ажиллалаа. Хяналт-шинжилгээ, үнэлгээнд 5 сумын 30 гаруй захиргааны байгууллагыг  хамруулав. Ажлын хэсэг батлагдсан удирдамжийн дагуу Сумдын Засаг даргын Тамгын газрын Хөгжлийн бодлого төлөвлөлт, түүний хэрэгжилт, төсөвт байгууллагуудын үйл ажиллагаанд газар дээр нь хяналт-шинжилгээ хийж, үнэлгээ дүгнэлт өгч, ажлын явцыг эрчимжүүлэх, үр ашгийг дээшлүүлэхэд чиглэсэн санал, мэргэжил арга зүйн зөвлөмжөөр хангаж, Төрийн албаны тухай хууль тогтоомж, Төрийн албаны зөвлөлөөс хэрэгжүүлж буй ажил, төрийн албан хаагчийн нөөц, томилгоо, цалин хөлс, нийгмийн баталгаа, Төрийн албан хаагчийн ёс зүйн тухай хууль батлагдсантай холбоотой цаашид хэрэгжүүлэх арга хэмжээний талаар танилцуулга, сургалт зохион байгуулж, төрийн албаны шинэтгэлийн бодлогын хэрэгжилттэй танилцаж, сумын зарим иргэдийн санал хүсэлт сонсож, Сумдын төсөвт байгууллагуудын хүний нөөцийн бодлого, үйл ажиллагаанд хяналт, шалгалт хийж, мэргэжил арга зүйн зөвлөгөө өгч, байгууллагын дарга, албан хаагч нартай уулзаж, тулгамдаж буй асуудлуудын талаар санал хүсэлтийг сонсож, шийдвэрлүүлэх талаар арга хэмжээ авч ажиллаж байна. Мөн Төрийн албан хаагчийн ёс зүйн тухай хууль, ТАХ-чийн  гүйцэтгэлийн төлөвлөгөөг үнэлэх журам, хяналт-шинжилгээ үнэлгээний журмын талаар сургалт, мэдээлэл хийж ажиллав. 
Сумдын захиргааны байгууллагуудын үйл ажиллагаа, ажлын үр дүнд хяналт-шинжилгээ, үнэлгээ хийх чиг үүрэг бүхий ажлын хэсгийн зохион байгуулсан сургалтад нийт 300 гаруй төрийн албан хаагч хамрагдлаа.                       </t>
  </si>
  <si>
    <t xml:space="preserve">2023 оны 05 дугаар сард Стандарттай Баян-Өлгий хөтөлбөрийн хүрээнд ХАЛАЛ МЕНЕЖМЕНТИЙН ТОГТОЛЦООНЫ ТАЛААР ОЛОН УЛСЫН СУРГАЛТ ЗОХИОН БАЙГУУЛЛАА. Стандарт, Хэмжил зүйн газар НҮБ-ын Аж үйлдвэрийн хөгжлийн байгууллага (ЮНИДО)-тай хамтран “Халал менежментийн тогтолцооны Ерөнхий шаардлага болон Үйл явцын шаардлага OIC/SMIIC 2:2019 Тохирлын үнэлгээ-Халал баталгаажуулалтыг гүйцэтгэдэг байгууллагад тавих шаардлага” сэдэвт 2 өдрийн 16 цагийн олон улсын сургалтыг амжилттай зохион байгуулсан. Сургалтын сургагч багшаар Экспортыг дэмжих төслийн олон улсын зөвлөх Ахмед ажиллаж, сургалтад Баян-Өлгий аймгийн Стандарт, хэмжил зүйн хэлтсийн албан хаагчид, Хүнс, хөдөө аж ахуйн газрын хөнгөн, жижиг, дунд үйлдвэр, хоршоо, ахуйн үйлчилгээ хариуцсан мэргэжилтэн, Худалдаа аж үйлдвэрийн танхимын Баян-Өлгий аймаг дахь салбарын менежер нар амжилттай оролцон Олон улсын сургалтын гэрчилгээг гардан авлаа. Мөн Стандарттай Өлгий хөтөлбөрийн хүрээнд Халал итгэмжлэлийн анхдагч үнэлгээ Персийн булангийн итгэмжлэлийн төв (GAC) -ийн үнэлгээний баг халал менежментийн тогтолцооны баталгаажуулалтын талаар 2023 оны 10 дугаар сарын 28, 29, 30 -ны өдрүүдэд сургалт зохион байгуулж, Баян-Өлгий аймгийн Стандарт, хэмжил зүйн хэлтэстэй хамтарч ажиллав. Итгэмжлэлийн анхдагч үнэлгээг тус хэлтсийн Баталгаажуулалтын албаны үйл ажиллагаанд нэвтрүүлж буй GSO 2055-1, GSO-993 Тохирлын үнэлгээг Халал баталгаажуулалтын байгууллагуудад тавих шаардлага стандартын дагуу хийлээ. Энэхүү үнэлгээ нь UNIDO Mongolia - НҮБ-ын Аж үйлдвэр хөгжлийн байгууллагаас хэрэгжүүлж буй тохирлын үнэлгээний байгууллагуудыг чадавхжуулах төслийн хүрээнд хийгдэж байгаа бөгөөд тус байгууллагын Чанарын дэд бүтцийн үндэсний зөвлөх ажиглагчаар оролцсон байна.
</t>
  </si>
  <si>
    <t xml:space="preserve">Аймгийн хэмжээнд нийт 422  хөгжлийн бэрхшээлтэй хүүхэд асаргааны тэтгэмж авч байна. 
хөгжлийн бэрхшээлтэй болон асаргааны тэтгэмж авч байгаа хүүхдийн эцэг, эх асран хамгаалагчдад  зөвлөгөө өгч, эрх зүйн мэдээ, мэдээллээр ханган ажиллаж байна. Түүнчлэн хөгжлийн бэрхшээлтэй хүүхдийг салбар комиссын хуралд оруулан өвчний онош тодорхойлуулж, асаргааны тэтгэмжийг нь тогтоож байна. Эмчлэгдэх боломжтой, асаргааны тэтгэмж авч байгаа хөгжлийн бэрхшээлтэй хүүхдүүдэд шаардлагатай эмчилгээ, сувилгаа хийх талаар зөвлөгөө өгч сэргээн засах, уламжлалт эмчилгээнд  хамруулан нийгэмшүүлэх ажлыг зохион байгуулан ажиллаж байна. </t>
  </si>
  <si>
    <t xml:space="preserve">2023 оны байдлаар Хувиараа хөдөлмөр эрхлэгч 30-аас дээш насны  122 иргэнд 600.0 сая төгрөг, хувиараа хөдөлмөр эрхлэгч 37 ахмад настанд 125.0 сая төгрөг, хөгжлийн бэрхшээлтэй хувиараа хөдөлмөр эрхлэгч 45 иргэнд 176.0 сая төгрөг, 50 малчин өрхөд 250.0 сая төгрөг зээл тус тус олгосон болно. </t>
  </si>
  <si>
    <t>Аймгийн Засаг даргын тамгын газар, Хүнс, хөдөө аж ахуйн газар, аймгийн мэргэжил сургалт, үйлдвэрлэлийн төв, худалдаа аж үйлдвэрийн танхимтай хамтран аймгийн төв талбайд  “ХӨДӨӨ АЖ АХУЙН ҮЙЛДВЭРЛЭЛ-2023” арга хэмжээг 9 дүгээр сарын 18-ны өдөр зохион байгуулав.
Тус арга хэмжээнд 13 сумын 100 гаруй хувиараа хөдөлмөр эрхлэгч оролцож, үйлдвэрлэсэн бараа, бүтээгдэхүүнээ сурталчлан, нэг өдрийн дотор нийт 36237.0 мянган төгрөгийн борлуулалт хийсэн</t>
  </si>
  <si>
    <t xml:space="preserve"> "Хөдөлмөр, нийгмийн хамгааллын салбарын нээлттэй хаалганы өдөрлөг-2023’’ арга хэмжээг Аймгийн Хөдөлмөр, халамжийн үйлчилгээний газар, Гэр бүл, хүүхэд, залуучуудын хөгжлийн газар, Нийгмийн даатгалын хэлтэстэй хамтран 8 сум, 1  тосгон, 2 багт амжилттай зохион байгуулсан. Энэхүү арга хэмжээний хүрээнд аймгийн төвд өдөрлөг зохион байгуулж, өдөрлөгийн үеэр төсөл, хөтөлбөрт хамрагдсан хувиараа хөдөлмөр эрхлэгч залуучууд бараа бүтээгдэхүүнүүдээ үзэсгэлэнд гаргаж, иргэдэд  сурталчлан таниулж ажиллав. </t>
  </si>
  <si>
    <t xml:space="preserve">Ажилгүй иргэдийн хөдөлмөр эрхлэх чадавхын үнэлгээ болон хувийн төлөвлөгөөнд 712  иргэн хамрагдаж, үүнээс 52 иргэнд хувийн төлөвлөгөө боловсруулан, 26 иргэнийг байнгын ажлын байранд зуучлан, иргэдийн хөдөлмөр эрхлэх боломжийг дэмжин ажиллаж байна.   </t>
  </si>
  <si>
    <t xml:space="preserve">Хөдөлмөрийн тухай хууль, Хөдөлмөрийн аюулгүй байдал, эрүүл ахуйн тухай хуулийн  талаарх  сургалтыг Хөдөлмөрийн аюулгүй байдал, эрүүл ахуйн  салбар зөвлөлтэй хамтарч аймгийн төвийн 36 ААН байгууллага, Алтанцөгц, Баяннуур, Бугат, Толбо, Булган, Дэлүүн зэрэг 6 сумын 28 ААН байгууллага, нийт 64 Аж ахуйн  нэгж, байгууллагад зохион байгуулснаар 972 иргэн хамрагдаж, 254 иргэнд мэдээлэл, зөвлөгөө өгч ажиллав.
Мөн “Барилгын салбарын чанар, хөдөлмөрийн аюулгүй байдал, эрүүл ахуй” аяны хүрээнд ГХБХБГ-тай хамтарч “Барилга байгууламжийн чанар, хөдөлмөрийн аюулгүй байдал, эрүүл ахуйг хангах нь” сургалтыг зохион байгуулж 28 байгууллагын 62 ажилтан , албан хаагчид хамрагдав.
Хөдөлмөрийн тухай хууль, ХАБЭА-н тухай хууль, ҮОМШӨ-ний даатгалын сан, хөдөлмөрийн аюулгүй байдлын талаар гарын авлага, материал 1800 ширхгийг хэвлүүлэн тарааж, мэдээллээр хангасан.
Мөн орон нутгийн радио, телевизээр Хөдөлмөрийн тухай хууль, Хөдөлмөрийн аюулгүй байдал, эрүүл ахуйн тухай хуулийн талаар 10  удаагийн мэдээлэл бэлтгэн, хуулийг сурталчлан ажиллав.
</t>
  </si>
  <si>
    <t xml:space="preserve">2022-2023 оны хичээлийн жилд аймгийн хэмжээнд үйл ажиллагаа явуулж байгаа 39 төрийн өмчийн сургуулийн 38 нь буюу 97,4 хувь үдийн хоол хөтөлбөр хэрэгжүүлж байна. Өлгий сумын ЕБ-ын 5 дугаар сургуулийн хичээлийн байр нь 928 хүүхдийн хүчин чадалтай  бөгөөд одоогийн байдлаар 2366 сурагч суралцаж байгаа нь үдийн хоол өгөх боломжгүйд хүргэж байна.  Стандартаас 2.5  дахин их ачаалалтай ажиллаж байгаа ба хоол үйлдвэрлэл, үйлчилгээ явуулах байр, танхим болон огт тоног төхөөрөмжгүй тул уг сургууль үдийн цай өгч байна. 2023-2024 оны хичээлийн жилд 31 сургууль бие даан үдийн хоол хөтөлбөрийг хэрэгжүүлж байгаа бол 8 сургууль аж ахуйн нэгтэй гэрээ байгуулан хэрэгжүүлж байна.  </t>
  </si>
  <si>
    <t xml:space="preserve">Аймгийн Засаг даргын Тамгын газар  “Мэйжүрмэнт” ХХК-тай 20.0 сая  төгрөгөөр эталон тоног төхөөрөмж нийлүүлэх гэрээ байгуулсан. Гэрээний дагуу “Мэйжүрмэнт” ХХК нь дараах 20.0 сая төгрөгийн эталон тоног төхөөрөмжүүдийг  нийлүүлсэн. Үүнд: 1. Лабораторийн жин - 1 ширхэг, 2. Газын түгээгүүр шалгах даралт цилиндр - 1 ш, 3. Денсиметр /термометртэй/ - 1 ш, 4. Мерник 50 л /температурын залруулгатай/ - 1 ш, 5.Мерник 100 л /температурын залруулгатай/ - 1 ш, 6.Туухай 10 кг /хар/ - 1 ширхэг,  7.Туухай 20 кг - 5 ширхэг, 8. Багц туухай /1 мг-500 г/ F1  - 1 ширхэг. Үүнээс гадна байгууллагын төсвийн хөрөнгөөр 2022 онд  9,477,000 төгрөгийн эталон   болон   бусад   тоног төхөөрөмжүүдийг  худалдан авсан болно. Үүнд: 1. Мерник 10 литр – 1 ш - 2,000,000 төгрөг /температурын залруулгатай/  2. Хүчдэл өсгөгч -1 ш – 770,000 төгрөг, 3. Зөөврийн компьютер – 1 ш -1,879,000 төгрөг 3. Зөөврийн компьютер – 1 ш -1,899,000 төгрөг, 5. Зөөврийн компьютер – 1 ш - 2,300,000 төгрөг, 6. Өнгөт принтер – 1 ш - 629,000 төгрөг.  
</t>
  </si>
  <si>
    <t>2023 оны эхний хагас жилийн байдлаар Хууль тогтоомж, тогтоол шийдвэрийн тус аймагт холбогдолтой 50 хууль тогтоомж, тогтоол шийдвэрийн 81 заалтыг хяналтад авч, орон нутагт хэрэгжүүлэх, биелэлтийг хангуулах ажлыг зохион байгуулсан ба Засгийн газрын хяналт-шинжилгээ, үнэлгээний www.unelgee.gov.mn  мэдээллийн нэгдсэн системд Монгол Улсын 3 хуулийн 4 заалт, Улсын Их Хурлын байнгын хорооны 2 тогтоолын 4 заалт, Ерөнхийлөгчийн 5 зарлигийн 11 заалт, Засгийн газрын 13 тогтоолын 21 заалт, Засгийн газрын хуралдааны 20 тэмдэглэлийн 23 заалт, Засгийн газрын 2 албан даалгаврын 4 заалт, Үндэсний аюулгүй байдлын зөвлөлийн 2 зөвлөмжийн 3 заалт, буюу нийт 50 хууль тогтоомжийн 81 заалт тус бүрийн хэрэгжилтийн явцад хяналт-шинжилгээ, үнэлгээ хийлээ. Үүнд: Монгол Улсын хууль 100%, УИХ-ын тогтоол 92.5%, Улсын Их хурлын байнгын хорооны тогтоол 79%, Ерөнхийлөгчийн зарлиг 83.54%, Засгийн газрын тогтоол 88%, Засгийн газрын хуралдааны тэмдэглэл 83.91%, Засгийн газрын албан даалгавар 82.5%, Үндэсний аюулгүй байдлын зөвлөлийн зөвлөмж 56.67%-тай буюу ерөнхий дүнгээр 84.43%-тай үнэлэгдлээ.</t>
  </si>
  <si>
    <t>Төрийн бодлого, шийдвэрийг тухай бүр bayan-olgii.gov.mn цахим хаяг, Баян-Өлгий аймгийн Засаг даргын Тамгын газар фэйсбүүк пэйж, Дербес, Саян телевиз болон орон нутгийн олон нийтийн радио, телевизээр тогтмол мэдээлж, сурталчлах ажлыг зохион байгуулж байна.</t>
  </si>
  <si>
    <t>Монгол Улсын Цахим хөгжил, харилцаа холбооны яам, “И-Монгол” академийн хамтарсан баг болон аймгийн Засаг даргын Тамгын газар хамтран Нутгийн захиргааны 13 байгууллагын  52 үйлчилгээг цахимжуулж, “e-mongolia”- платформд нэгтгэлээ.
Үүнд: 1. Баян-Өлгий аймгийн Засаг даргын Тамгын газар -11 үйлчилгээ 2. Өлгий сумын Засаг даргын Тамгын газар -1 үйлчилгээ 3. Баян-Өлгий аймгийн Эрүүл мэндийн газар –8 үйлчилгээ 4. Баян-Өлгий Газрын Харилцаа, барилга, хот байгууллалтын газар -7 үйлчилгээ 5. Баян-Өлгий аймгийн Онцгой байдлын газар -2 үйлчилгээ 6. Баян-Өлгий аймаг дахь Цагдаагийн газар -1 үйлчилгээ 7. Баян-Өлгий аймгийн Авто Тээврийн төв -3 үйлчилгээ 8. Баян-Өлгий аймгийн Байгаль Орчин,аАялал жуулчлалын газар -9 үйлчилгээ
9. Суат ХХК-1 үйлчилгээ 10. Баян-Өлгий аймгийн ХХААГ-1 үйлчилгээ 11. Баян-Өлгий аймгийн Цахилгаан, шугам сүлжээний газар ОНӨҮГ-2 үйлчилгээ 12. Аймгийн музей-1 үйлчилгээ 13. Хилийн цэргийн 0165 анги-1 үйлчилгээ. Төрийн байгууллагуудын үйл ажиллагаа, албан хаагчдын хэрэгцээ шаардлагад нийцсэн, инновацийг нэвтрүүлсэн, технологийн шинэ шийдэл бүхий нэгдсэн удирдлага хяналттай, уян хатан, цогц систем болох /erp.e-mongolia.mn/, https://docx.gov.mn/   “Төрийн байгууллагуудын дотоод үйл ажиллагааны удирдлагын нэгдсэн платформ” –ыг  аймгийн 30 гаруй байгууллагын үйл ажиллагаанд нэвтрүүлсэн болно. Мөн Баян-Өлгий аймаг дахь Төрийн цахим үйлчилгээний хэлтэс байгуулагдаж аймгийн ард иргэдэд e-mongolia цахим үйлчилгээг 5 цэгт хурдан шуурхай үзүүлж байна.</t>
  </si>
  <si>
    <t xml:space="preserve">2022 онд аймгийн ЗДТГ-ын ажилтан, албан хаагчдын ажиллах нөхцөл боломжийг сайжруулах ажлын хүрээнд 50.0 сая төгрөгийн өртөг бүхий 5 ширхэг суурин компьютер,  3 нөүтбүүк, 5 принтерээр албан хаагчдыг хангав. Түүнчлэн аймгийн Засаг даргын Тамгын газар иж бүрэн ухаалаг хяналтын камертай болсон ба 2023 онд албан хаагчдад 4 нөүтбүүк 3  принтер олгосон  болно. </t>
  </si>
  <si>
    <t xml:space="preserve">2023 онд БНХАУ, БНТУ, Казахстан улс болон ОХУ-ын элчин сайд, төлөөллүүд ирж  аймгийн удирдлагуудтай хамтран ажиллах талаар санал солилцов.  ОХУ-ын Улаан Үде хотноо 2023 оны 04 дүгээр сарын 03,04-ны өдрүүдэд зохион байгуулагдсан Худалдаа, эдийн засаг, шинжлэх ухаан техникийн хамтын ажиллагааны дэд комиссын 15 дугаар хуралдаанд Аймгийн Засаг даргын орлогч Х.Арман оролцож, хил орчмын нөхцөл байдал болон тулгамдаж буй асуудлаар санал бодлоо илэрхийлэв. Түүнчлэн БНХАУ-ын  ШУӨЗО-ны Алтай аймагт болон Ханас мужид  04 дүгээр сарын 24-27-ны өдрүүдэд ажиллаж, тус аймгийн Засаг дарга болон төлөөллүүдтэй уулзаж  Хуншаньзуй-Даян боомтыг жилийн дөрвөн улиралд байнгын ажиллагаатай боомт болгоход хамтран ажиллах, боомтын зааг дээр байрлах гүүрний санхүүжилт, барилгын асуудлыг шийдвэрлэх, БНХАУ,-Монгол Улс-ОХУ-ыг хамгийн дөт замаар холбосон Олон улсын эдийн засаг, тээвэр ложистикийн коридор бий болгох, Цагааннуур чөлөөт бүсэд хамтарсан худалдаа үйлчилгээний Яармаг зохион байгуулах, БНХАУ-аас модны суулгац авах болон мод үржүүлгийн газар байгуулах, Алтай Таван Богдын байгалийн үзэсгэлэнт газруудад өвлийн аялал жуулчлалыг хөгжүүлэх цанын бааз байгуулахад дэмжлэг авах талаар дэлгэрэнгүй солилцов.  Түүнчлэн  БНТУ-аас Монгол Улсад суугаа элчин сайд Зафер Атеч тус аймагт ажиллаж  ТИКА-ийн төсөл хөтөлбөрөөр ашиглалтад орсон аймгийн ХХҮГ-ын харьяа Асрамжийн газрын нээлтийн үйл ажиллагаанд оролцов. НҮБ-ийн Монгол улсад суугаа төлөөлөгчийг аймгийн Засаг дарга хүлээн авч уулзаж, цаашид  эх хүүхдийн эрүүл мэнд, экспорт болон халал стандарт нэвтрүүлэх хүрээнд хамтран ажиллах талаар санал солилцов. ОХУ-ын  Алтайн бүгд найрамдах Улс, БНХАУ-ын ШУӨЗО, БНКазУ-ын Дорнод Казахстан мужийн  төлөөлөгчдийг хамруулсан "Алтай бидний нийтийн гэр" олон улсын зохицуулах зөвлөлийн 17 дугаар хуралдаан болон "Грит Алтай олон улсын аялал жуулчлал спортын наадмыг  тус аймагт 2023 оны 8 дугаар  сарын 11-12-ны өдрүүдэд амжилттай зохион байгуулав. Тус арга хэмжээний үеэр Их Алтай бүс нутгийн хамтын ажиллагааг цаашид хөгжүүлэхэд бүс нутгийн удирдлага, бизнес,  худалдаа, эдийн засаг, шинжлэх ухаан техник, боловсрол, нийгэм, соёлын харилцааг хөгжүүлэхэд идэвхтэй ажиллах, хөрш аймгуудын харилцааг шинэ шатанд хүргэж ажиллахаар тохиролцов.  Мөн аймгийн Засаг дарга БНХАУ-ын Гуанжоу хотод ажиллаж, эрчим хүч, дэд бүтцийн чиглэлээр хамтран ажиллах талаар тус хотын удирдлагуудтай санал солилцов. </t>
  </si>
  <si>
    <t xml:space="preserve">Бүгд найрамдах Турк улсын элчин сайдын яамны төсөл хөтөлбөр хэрэгжүүлэгч  ТИКА ОУБ-ын төлөөллүүд   аймгийн Хөдөлмөр, халамжийн үйлчилгээний газрын харьяа Асрамжийн газрын дутуу баригдсан барилгын ажлыг дуусган, хүлээлгэж өгөв. Тус төслийн 300.0 сая төгрөгийн хөрөнгө оруулалтаар   Толбо суманд  эрүүл мэндийн төвийн харьяа эхийн амрах байр баригдаж, иж бүрэн тоног төхөөрөмжөөр ханган, хүлээлгэж өгөхөөр ажиллаж байна.  Азийн хөгжлийн банкны зээлийн хөрөнгөөр  хэрэгжиж байгаа Өлгий сумыг тойрон гарах  18,9 км зам, 204 метр бетон гүүрийн ажил бүрэн дуусаж улсын комисс хүлээж авахаар бэлтгэл ажил хангагдаж байна. Түүнчлэн Польш Улсын Засгийн газрын хөнгөлөлтэй зээлийн санхүүжилтээр 4200 м3 бохир ус цэвэрлэх хүчин чадал бүхий цэвэр, бохир усны байгууламжийн  барилгын ажил эхэлж,  захиргаа үйлдвэрийн барилгын 1 давхрын каркасын ажил болон биореакторын барилгын суурийн ажлууд хийгдэж байна. Канадын Элчин Сайдын Яамны дэмжлэгтэйгээр Канад Сангийн Орон Нутгийн Санаачилга хөтөлбөрийн хүрээнд “Жендэрийн тэгш байдал болон охид, эмэгтэйчүүдийг чадавхижуулах нь” сургалт-хөтөлбөрийг хэрэгжүүлж байна. Норвегийн тусламжийн байгууллагатай хамтран аймгийн 2 дугаар ерөнхий боловсролын сургуульд тус байгууллагын 20.0 сая төгрөгийн хөрөнгө оруулалтаар хөгжлийн бэрхшээлтэй хүүхдийн хөгжлийг дэмжсэн бүрэн тоног төхөөрөмжтэй танхим нээгдсэн бол  “Зайд” ерөнхий боловсролын сургуулийн хажууд “Хүүхдийн талбай" төсөл хөтөлбөрийн хүрээнд 130.0 сая төгрөгийн хөрөнгө оруулалтаар  хөгжлийн бэрхшээлтэй хүүхэд болон энгийн хүүхдүүдэд  зориулагдсан тоглоомын талбай баригдсан болно. </t>
  </si>
  <si>
    <t xml:space="preserve">2022-2023 оны хичээлийн жилд  БНСУ-ын их, дээд  сургуулиудад 50 хувийн тэтгэлэгт хөтөлбөрөөр тус аймгаас 44 сурагч элсэн суралцаж   байна. ОХУ -ын Алтайн Бүгд найрамдах улсын боловсролын байгууллагуудтай хамтын ажиллагаагаа  хөгжүүлэх ажлын хүрээнд Горно-Алтайск хотын М.З.Гнездиловын нэрэмжит Политехникийн  коллежтэй аймгийн МСҮТ-ийн төлөөллүүд хамтран ажиллаж, оюутан солилцох хоёр төрлийн гэрээнд гарын үсэг зурав. Түүнчлэн Бүгд найрамдах Казахстан Улсын Астана хотын Евразийн Их сургууль, Семей хотын Шакаримын нэрэмжит их сургуулуудад тус аймгаас 300 гаруй оюутан сурагч элсэн суралцаж байна. Аймгийн ирээдүй болсон залуучуудыг дэмжиж, боловсролд нь анхаарах үүднээс гадаадын өндөр хөгжилтэй орнууд болох  Бүгд найрамдах Турк улс,  Бүгд найрамдах Казахстан улс болон  ОХУ-ын Горно-Алтайск хотын сургуультай , чадварлаг боловсон хүчин  бэлтгэх богино, дунд хугацааны сургалтад болон оюутан, залуучуудыг тэтгэлэгт хөтөлбөрт хамруулахаар  хамтран ажиллаж байгаа болно.  </t>
  </si>
  <si>
    <t xml:space="preserve">Архивын баримтын хадгалалт хамгаалалтыг сайжруулах ажлын хүрээнд  тус аймгийн ЗДТГ-ын харьяа Архивын тасаг нийт 4 ширхэг нягтруулсан төмөр  шүүгээ, иж бүрэн 2 ширхэг компьютер,  принтер ажлын ширээ, бичиг хэргийн төмөр шүүгээ, галын хор,  олон үйлдэлт хувилагч машин, сандал, иж бүрэн галын булан, хамгаалалтын бүрхүүлтэй гэрэл, агааржуулагч зэрэг нийт 21.6 сая төгрөгийн төсөвт өртөгтэй тоног төхөөрөмж, бараа эд зүйлээр хангагдсан болно. </t>
  </si>
  <si>
    <t xml:space="preserve">“Гэр бүлийн хүчирхийллээс урьдчилан  сэргийлэх, хохирогчийг хамгаалах” дэд хөтөлбөрийг  аймгийн ИТХ-ын 2022 оны 67 дугаар тогтоолоор, 2022-2025 онд хэрэгжүүлэх төлөвлөгөөг 2022 оны 03 дугаар сард тус тус батлуулан хэрэгжилтийг хангуулан ажилласан. 2023 оны 9 сарын байдлаар нийт 318 гэмт хэрэг бүртгэгдсэн. Гэр бүлийн хүчирхийлэлтэй тэмцэх тухай хууль зөрчсөн 217 зөрчил илрүүлсэн бөгөөд өнгөрсөн жилийн мөн үетэй харьцуулахад 14 зөрчил буюу 6.4 хувиар өссөн үзүүлэлт гарсан. Нийт гэр бүлийн хүчирхийлэл үйлдсэн 199 хүнийг шүүхээр баривчлуулсан бөгөөд үүнийг өнгөрсөн жилийн мөн үетэй харьцуулахад 30 хүнээр буюу 15 хувиар өссөн үзүүлэлтэй байна. Гэр бүлийн хүчирхийллээс урьдчилан сэргийлэх соён гэгээрүүлэх чиглэлээр “Инээд хөөртэй айлд аз жаргал гийдэг”, “Бүртгэл” Нуугдмал”, “Эрчимжүүлэлт-2023”, “Зуслан” “Та татгалз”  зэрэг арга хэмжээний хүрээнд төрийн болон төрийн бус байгууллагын-850, хувиараа хөдөлмөр эрхлэгч-680, малчин-1070, оюутан-230, ерөнхий боловсролын сургуулийн 4900 сурагч, ажилгүй иргэд-450, нийт 8180 орчим хүнд 85 удаагийн сургалт, 19 удаа уулзалт хэлэлцүүлэг, 3 өдөрлөг, 3 удаа уралдаан тэмцээнийг тус тус зохион байгуулав. 
“Нэг цэгийн үйлчилгээний төв”-д 2023 оны эхний 10 дугаар сарын байдлаар нийт 40 хүнийг хүлээн авч үйлчилгээ үзүүлсэн. Мөн Дэлхий зөн олон улсын байгууллагаас  зохион байгуулагдсан “Хүн худалдаалах гэмт хэргийн  хохирогч төвтэй хүүхдэд ээлтэй хэрэг хянан шийдвэрлэх ажиллагаа сэдэвт сургалтад цагдаагийн 15 алба хаагчийг хамруулав. </t>
  </si>
  <si>
    <t>Аймгийн хэмжээнд мал хулгайлах гэмт хэргээс урьдчилан сэргийлэх чиглэлээр 2023 онд хэрэгжүүлэх 23 заалт бүхий ажил, арга хэмжээний төлөвлөгөөг баталж, хэрэгжилтийг хангаж ажилласны үр дүнд мал хулгайлах гэмт хэрэг 2023 оны эхний III улирлын байдлаар нийт 7 мал хулгайлах гэмт хэрэг бүртгэгдэж, нийт хэргийн 2.2 хувийг эзэлж, өнгөрсөн жилийн мөн үеийн түвшинтэй харьцуулахад 11 хэргээр буюу 61.1 хувиар буурсан үзүүлэлттэй байна. Илрүүлэлт 85.7 хувьтай байгаа бөгөөд үүнийг өнгөрсөн жилийн мөн үеийн түвшинтэй харьцуулахад 27.4 хувиар өссөн байна. Аймгийн төвд үйл ажиллагаа явуулдаг мал нядалгааны газар, малын зах, махны худалдааны төвийн дарга, эрхлэгч нартай 2023 оны 04 дүгээр сараас эхлэн “ГУРВАЛСАН” гэрээ байгуулан хамтран ажиллаж байна. Мал хулгайлах гэмт хэргээс урьдчилан сэргийлэх чиглэлээр “Хяналт шалгалт-1”,  хэсэгчилсэн арга хэмжээг аймгийн Мал эмнэлгийн газартай хамтран зохион байгуулж, аймгийн төвд үйл ажиллагаа явуулж байгаа мал нядалгааны газрууд болох “Угур” ХХК, “Азат” ХХК, “Жайдарман” ХХК, “Нөхөд” ХХК, “Зергер” ХХК, “8 Жанат”, “Азых” ХХК үйл ажиллагаанд 3 удаа хяналт-шалгалт хийж, мал, махны гарал үүслийн гэрчилгээ, нөөцлөгдсөн махыг шалгаж ажилласан. Тус аймгийн 12 сум, 1 тосгонд нийт 78 малчдын бүлгэмийн 456 хүн Цагдаагийн газартай хамтран ажиллаж байгаа ба Цагааннуур тосгон, Ногооннуур сумын “Малчдын бүлгэм”-ийн гишүүдтэй уулзаж, үйл ажиллагааг нь идэвхжүүлэх, мэргэжлийн удирдлагаар хангах чиглэлээр яриа таниулга хийв.</t>
  </si>
  <si>
    <t xml:space="preserve">Аймгийн хэмжээнд согтуугаар үйлдэгдэж буй гэмт хэрэг, зөрчлийг бууруулах, архины хэрэглээг багасгах, хорт зуршлыг арилгах зорилгоор тус аймагт 2021-2022 онуудад хэрэгжүүлсэн эрүүл зан үйлийг дэмжсэн Архидалтгүй аймаг-Баян-Өлгий-2” дэд хөтөлбөрийг  үргэлжүүлэн хэрэгжүүлэхээр аймгийн Иргэдийн Төлөөлөгчдийн хурлын 2023 оны 171 дүгээр тогтоол гарсан бөгөөд дэд хөтөлбөрийн хүрээнд  хэрэгжүүлэх ажил, арга хэмжээний хэрэгжилтийг ханган ажиллаж байна. Уг хөтөлбөрийг хэрэгжүүлэхтэй холбоотой санхүүжилт шийдэгдээгүй болно. Энэ оны эхний 9 сарын байдлаар согтуугаар үйлдэгдсэн 35 гэмт хэрэг бүртгэгдсэн бөгөөд үүнийг өнгөрсөн жилийн мөн үетэй харьцуулахад 4 нэгжээр буюу 12.6 хувиар өссөн.
</t>
  </si>
  <si>
    <t xml:space="preserve">Аймгийн Засаг даргын 2023 оны А/226 дугаар захирамжийн хүрээнд Алтай Таван богд чиглэлийн хөдөлгөөнт хилийн харуулын байрыг 5.0 сая төгрөгийн өртөг бүхий тоног төхөөрөмжөөр, мөн 0165 дугаар ангийг Засаг даргын нөөц хөрөнгөөс 10.0 сая төгрөгөөр дрон болон иж бүрэн компьютерээр хангаж, Хилийн цэргийн 0285, 0165 дугаар ангиудыг авто машинаар тус тус хангав. </t>
  </si>
  <si>
    <t>Тус аймагт Монгол Улсын Үндэсний аюулгүй байдлын зөвлөлөөс ажлын хэсэг ирж ажиллаж,  Үндэсний аюулгүй байдлын зөвлөлийг мэдээллээр хангах орон тооны байнгын ажлын хэсгийн үйл ажиллагааг шалган танилцаж, мөн аймгийн Засаг даргын дэргэдэх хэлтэс, агентлагуудад холбогдох хууль, тогтоомжийн талаар сургалт зохион байгуулсан болно. Аймгийн Засаг даргын 2023 оны А/226 дугаар захирамжаар Үндэсний аюулгүй байдлыг хангах үйл ажиллагааны зардалд 10.0 сая төгрөгийг шийдвэрлэсэн. Түүнчлэн ҮАБЗ-ийн ажлын албанд Үндэсний аюулгүй байдлыг хангах чиглэлээр 2023 онд тус аймагт хийгдсэн ажлын товч тайлан, 2023 оны ажлын төлөвлөгөөний биелэлт, Үндэсний аюулгүй байдлыг хангах журмын нэгдүгээр хавсралтын 54, 55 дугаар заалтуудын биелэлтийг тус тус гаргаж хүргүүлэв.</t>
  </si>
  <si>
    <t xml:space="preserve">2022 онд Аймгийн Засаг даргын Тамгын  газарт цэргийн бэлтгэл сургалтын танхим гаргаж,  засварын ажилд шаардагдах 8.5 сая төгрөгийг аймгийн Засаг даргын нөөц хөрөнгөөс  шийдвэрлэсэн.  Засварын ажил дууссан бөгөөд төхөөрөмжлөх ажлыг зохион байгуулж  байна. </t>
  </si>
  <si>
    <t xml:space="preserve">Одоогийн байдлаар палатка /4х6/ 1 ширхэг, /5х9/ 1 ширхэг, богино долгионы гар станц 6 ширхэг, 30 хүний гал тогооны иж бүрэн  хэрэгсэл, зуух яндан 1 ком, 20 тонны контейнер 1-ийг  тус тус худалдан авч нөөц бүрдүүлсэн болно. </t>
  </si>
  <si>
    <t xml:space="preserve">Аймгийн Засаг даргаар баталсан удирдамжийн дагуу 2023 оны 11 дүгээр сарын 10-ны өдөр Ерөнхий боловсролын сургуулиудын дунд  Цэрэг-спортын "Дөл-4" цогцолбор тэмцээнийг зохион байгуулав. Тэмцээний шагналын санг зохион байгуулсан сургуулиуд хариуцсан болно. </t>
  </si>
  <si>
    <t xml:space="preserve">Аймгийн ЗДТГ-ын Цэргийн штаб аймгийн Нэгдсэн эмнэлэгтэй  хамтран цэргийн насны эрчүүдийг эрүүлжүүлэх ажлыг тусгай төлөвлөгөө гарган зохион байгуулж байна. Эрүүл мэндийн яамнаас хэрэгжүүлж байгаа эрт илрүүлэг, оношилгооны үзлэгт цэргийн насны залуучуудыг хамруулах ажлыг сумдын Засаг даргын Тамгын газар, Эрүүл мэндийн төвүүдтэй хамтран зохион байгууллаа.  Монгол Улсын Батлан хамгаалахын сайдын 2023 оны А/95 дугаар тушаалаар томилогдсон цэргийн эмнэлгийн комисс 2023 оны 04 дүгээр сарын 14,15-ний өдрүүдэд тус аймагт ажиллаж тайван цагт цэргийн жинхэнэ албанд эрүүл мэндээр тэнцэхгүй иргэдэд үзлэг хийж дүгнэлт гаргалаа. </t>
  </si>
  <si>
    <t xml:space="preserve">Монгол Улсын Засгийн газрын гишүүн, Батлан хамгаалахын сайдтай байгуулсан 2023 онд хамтран ажиллах гэрээний дагуу тус аймагт Орон нутгийн хамгаалалтын томилгоот нэгжийн "Хээрийн дадлага" сургалтыг 06 дугаар сарын 11-18-ний өдрүүдэд Тусгай хүчний командлалын сургалтын хөдөлгөөнт бүлэгтэй хамтран зохион байгуулсан. Сургалтын тайланг Батлан хамгаалах яамны Стратегийн  бодлого, төлөвлөлтийн газарт хүргүүлсэн болно. </t>
  </si>
  <si>
    <t xml:space="preserve">Аймгийн төвийн аж ахуйн нэгж байгууллагуудын дунд хог хаягдлын тухай хуулийг сурталчлах, байгаль орчноо цэвэрлэх, дахин боловсруулах боломжтой хог хаягдлыг эргүүлэн ашиглах, дахин боловсруулах, ангилан ялгах хогийн савтай болгох, ангилан ялгаж хэвшүүлэх зорилгоор "ХОЛИВОЛ ХОГ, АНГИЛБАЛ БАЯЛАГ" уралдаан зохион байгуулсан. Уг уралдаанд 8 аж ахуйн нэгж, байгууллага идэвхтэй оролцож өргөмжлөл, мөнгөн шагналаар шагнагдсан ба бүх оролцогчид ангилан ялгах хогийн сав хийлгэж, хогийг ангилан ялгаж хаях арга хэмжээ зохион байгуулан ажиллав. Мөн аймгийн төв талбайд орон нутгийг жөгжүүлэх сангийн хөрөнгөөр 2 том оврын ангилан ялгах хогийн сав хийлгэж байршуулсан. 2023 онд нийтдээ 12 аж ахуйн нэгж байгууллага ангилан ялгах хогийн савтай болсон. Алтай сумын Улаанхад багийн бага сургууль нь төрийн бус байгууллагын хөрөнгө оруулалтаар хогийн цэг, хог зөөх машин, сургууль, дотуур байр, биеийн тамирын талбай, тоглоомын талбайн гадаа хогоо төрөлжүүлэн хийх хогийн савтай боллоо. </t>
  </si>
  <si>
    <t xml:space="preserve">2021-2022 онд аймгийн орон нутгийн хөгжлийн сангийн нийт 92.3 сая төгрөгөөр Алтанцөгц, Бугат, Баяннуур, Дэлүүн, Цэнгэл, Буянт сумдад хогийн цэгийн хогийг түрж цэвэрлэх, эзэнгүй хог ачуулах, хогийн отваль тохижуулах зэрэг ажлуудыг хэрэгжүүлж, Өлгий сумын 7 дугаар багийн нутаг дэвсгэрт цэвэрлэгээний ажил хийж нийт 500 гаруй тонн хог хаягдлыг нэгдсэн хогийн цэгт хүргүүлэх ажлыг зохион байгуулсан. 2023 онд аймгийн орон нутгийн хөгжлийн сангийн 40.0 сая төгрөгийн хөрөнгөөр Цагааннуур тосгоны хуучин хогийн цэгийг цэвэрлэж нөхөн сэргээх ажил хийсэн.  “Сандитис” ХХК өөрийн санхүүжилтээр эмнэлгийн аюултай хог хаягдал устгалын төвлөрсөн байгууламжийг ашиглалтад оруулснаар  аюултай хог хаягдлын устгалын асуудал шийдвэрлэгдсэн. "Казос" хог хаягдлыг дахин боловсруулах үйлдвэр байгуулахаар төлөвлөн дахин боловсруулах боломжтой хог хаягдлыг цуглуулж байна. </t>
  </si>
  <si>
    <t>Тус аймгийн хувьд шахмал түлшний үйлдвэрийг нүүрс ашиглалтын тусгай зөвшөөрөлтэй “Хотгор” ХХК, “Жанат” ХХК-иудад түшиглэн байгуулах боломжтой ба “Эрчим хүчний эдийн засгийн хүрээлэн” ТӨААТҮ-ийн газар “Бүс нутгийн томоохон нүүрсний уурхайнуудыг түшиглэн сайжруулсан шахмал түлшний үйлдвэр барих” техник эдийн засгийн үндэслэл боловсруулахад шаардлагатай мэдээллийг хүргүүлэн хамтран ажиллаж байна.</t>
  </si>
  <si>
    <t>Сумдын газар зохион байгуулалтын төлөвлөгөөнд 729 га талбайг мод тарих, ногоон байгууламж, мод үржүүлгийн талбай байгуулах зориулалтаар ашиглахаар тусгасан ба эдгээрээс шинээр 52 га талбайд мод тарьж ургуулсан ба хот суурины эдэлбэр газрын ногоон байгууламж 1.2 хувийг эзэлж байна.Мөн Сагсай сум чиглэлийн зам дагуух ногоон хашааны усалгааны ажлыг сайжруулах, усны нөөцийг нэмэгдүүлэх зорилгоор Өлгий сумын орон нутгийг хөгжүүлэх сангийн 30.0 сая төгрөгийн хөрөнгө оруулалтаар Ховд голоос урсаж ирэх усны сувгийн сэтэрсэн хэсэг болон дотор талыг цэвэрлэж, ногоон хашаанд голын ус хүрэхгүй газруудад 2 гүн өрмийн худаг шинээр гарган ашиглалтад оруулсан.</t>
  </si>
  <si>
    <t>Толбо нуурын байгалийн унаган төрх, өвөрмөц тогтоц, түүх, соёлын дурсгал, амралт, аялал жуулчлалын ач холбогдол бүхий 19045 га газар нутгийг хамгаалах, байгалийн нөөц баялгийг зохистой ашиглах зориулалтаар амьтан, ургамал, усны нөөц газрын ангиллаар аймгийн орон нутгийн тусгай хамгаалалтад авах саналыг Иргэдийн Төлөөлөгчдийн Хурлын 2022 оны 83 дугаар тогтоолоор шийдвэрлүүлэн, зураг зүйн мэдээллийн санд баталгаажуулав. Түүнчлэн Өлгий сумын нутаг дэвсгэрт хамаарах төвлөрсөн усан хангамжийн эх үүсвэрт эрүүл ахуйн хориглолтын болон хязгаарлалтын бүс тогтоох шийдвэр гаргуулсан.</t>
  </si>
  <si>
    <t xml:space="preserve">Цэнгэл сумын удирдлагаас  2023 оны байгалийн нөөц ашигласны төлбөрийн санхүүжилтээр нөхөрлөлүүдэд 10.0 сая төгрөгийн дэмжлэг үзүүлсэн. Сагсай сумын  Иргэдийн Төлөөлөгчдийн Хурлаас 2023 онд Байгаль хамгаалах нөхөрлөлүүдийг зургийн аппарат, телескоп зэрэг тоног төхөөрөрмжөөр хангах зорилгоор 8.0 сая төгрөг олгохоор шийдвэрлэсэн. Алтай суманд 2023 оны ан амьтан ашигласны төлбөрийн орлогоос ангийн нөхөрлөлүүдийг дэмжих зорилгоор 10.0 сая төгрөг зарцуулахаар төлөвлөн ажиллаж байна. </t>
  </si>
  <si>
    <t>2022-2023 онд аймгийн орон нутгийн хөгжлийн сангийн хөрөнгийн 40.0 сая төгрөгөөр аймгийн хэмжээний ерөнхий агнуур зохион байгуулалт, ан агнуурын менежментийн төлөвлөгөөг "Агнуур судлалын нийгэмлэг" ТББайгууллагатай гэрээ байгуулан хийлгэж,  аймгийн Иргэдийн Төлөөлөгчдийн Хурлын ээлжит XVII  хуралдаанд оруулан хэлэлцүүлж 195 дугаар тогтоолоор батлуулав.</t>
  </si>
  <si>
    <t>Ой хээрийн түймэрийн улмаас экологийн тэнцвэр алдагдах, ойн санд хохирол учруулахаас урьдчилан сэргийлэх зорилгоор гарсан "Бугын эвэр түүж бэлтгэхийг түр хугацаагаар хориглох тухай" БОАЖСайдын 2023 оны А/70 дугаар тушаал болон аялал зугаалгын үеэр ой хээрийн түймрээс урьдчилан сэргийлэх сэрэмжлүүлэгийг байгууллагын веб сайт, фейсбуук хуудасаар, орон нутгийн хэвлэл мэдээллийн хэрэгслээр урьдчилан сэргийлэх сурталчилгааны ажлыг зохион байгуулж ажилласнаар 2023 онд ой хээрийн түймэр гараагүй болно.</t>
  </si>
  <si>
    <t xml:space="preserve">Бугат сумын нутаг дэвсгэр Хүрэнгийн бэл нэртэй газар аймгийн төвийн нэгдсэн хогийн цэгийг шинээр байгуулах ажлыг зураг төсвийн дагуу хийгдэж байна. 2023 онд Өлгий суманд нийт 300 ширхэг лед гэрэл шинээр тавигдсан ба  250 лед гэрлийн толгойг сольж засварлах ажил хийгдсэн болно. </t>
  </si>
  <si>
    <t xml:space="preserve">Бугат сумын нутаг дэвсгэрт байрлах Хүрэнгийн бэл гэх газарт аймгийн төвийн нэгдсэн хогийн цэгийг шинээр байгуулах ажил зураг төсвийн дагуу хэрэгжиж байна. Орон нутгийн төсвийн 10.0 сая төгрөгийн хөрөнгөөр Өлгий суманд 2 ширхэг том хэмжээний ангилан ялгах хогийн сав байршуулсан ба 6 байгууллага, аж ахуйн нэгж өөрийн хөрөнгөөр ангилан ялгах хогийн цэгтэй болсон. </t>
  </si>
  <si>
    <t>Өлгий сумын 8 дугаар багт баригдаж буй 1910.0 сая төгрөгийн төсөвт өртөгтэй Хүүхэд хамгаалал, хөгжлийн төвийн барилгын зураг төсөлд усан бассейн байгуулахаар төлөвлөгдсөн. Тус барилгын ажлыг гүйцэтгэгч компанитай  гэрээ байгуулан, ажил эхлүүлсэн. Нэгдүгээр давхрын багана, дам нуруу, хучилт цутгагдаж, хоёрдугаар давхрын баганын цутгалт, арга бүтэцийн ажлууд бүрэн хийгдэж дууссан. Тоосго өрөлтийн ажил хийгдэж байна. 2023 онд төлөвлөгдсөн ажлаа бүрэн гүйцэтгэсэн.</t>
  </si>
  <si>
    <t>Өлгий сумын 8 дугаар багт явган хүний зам тавих ажлыг 2023 оны Орон нутаг хөгжлийн сангийн 20.0 сая төгрөгийн хөрөнгөөр "Улы дала" ХХК гүйцэтгэж байна. Өлгий суманд явган хүний зам, гүйлтийн зам, дугуйн замын хийлгэх зураг төсвийг гарган батлуулж 2024 оны улсын төсөвт тусгуулахаар санал хүргүүлэв.</t>
  </si>
  <si>
    <t xml:space="preserve">Аймгийн төвийн аж ахуйн нэгж байгууллагуудын дунд хог хаягдлын тухай хуулийг сурталчлах, байгаль орчноо цэвэрлэх, дахин боловсруулах боломжтой хог хаягдлыг эргүүлэн ашиглах, дахин боловсруулах, ангилан ялгах хогийн савтай болгох, ангилан ялгаж хэвшүүлэх зорилгоор "ХОЛИВОЛ ХОГ, АНГИЛБАЛ БАЯЛАГ" уралдаан зохион байгуулсан. Уг уралдаанд 8 аж ахуйн нэгж, байгууллагууд идэвхтэй оролцож өргөмжлөл мөнгөн шагналаар шагнагдсан ба бүх оролцогчид ангилан ялгах хогийн сав хийлгэж хогийг ангилан ялгаж хаях арга хэмжээ зохион байгуулан ажиллаж байна. 2. Мөн аймгийн төвийн төв талбайд орон нутгийг жөгжүүлэх сангийн хөрөнгөөр 2 том оврын ангилан ялгах хогийн сав хийлгэж байршуулсан. 2023 онд нийтдээ 12 аж ахуйн нэгж байгууллагууд ангилан ялгах хогийн савтай болсон. Алтай сумын Улаанхад багийн бага сургууль нь төрийн бус бөйгууллагын хөрөнгө оруулалтаар хогны цэгтэй, хог зөөх машинтай, сургууль, дотуур байр, биеийн тамирын талбай, тоглоомын талбайн гадаа хогоо төрөлжүүлэн хийх хогны савтай боллоо. "Казос" ХХК өөрийн хөрөнгөөр хог хаягдлыг дахин боловсруулах үйлдвэр байгуулахаар төлөвлөн дахин боловсрууоах боломжтой хог хаягдлыг цуглуулж байна. </t>
  </si>
  <si>
    <t>2021-2022 онд аймгийн орон нутгийн хөгжлийн сангийн нийт 92.3 сая төгрөгийн хөрөнгөөр Алтанцөгц, Бугат, Баяннуур, Дэлүүн, Цэнгэл, Буянт сумдад хогийн цэгийн хогийг түрж цэвэрлэх, эзэнгүй хог ачуулах, хогийн отваль тохижуулах зэрэг ажлууд хийгдсэн. Өлгий сумын 7 дугаар багийн нутаг дэвсгэрт цэвэрлэгээний ажил хийж нийт 500 гаруй тонн хог хаягдлыг нэгдсэн хогийн цэгт хүргүүлэх ажлыг зохион байгуулсан. 2023 онд аймгийн орон нутгийн хөгжлийн сангийн 40.0 сая төгрөгийн хөрөнгөөр Цагааннуур тосгоны хуучин хогийн цэгийг цэвэрлэж нөхөн сэргээх ажил хийсэн.</t>
  </si>
  <si>
    <t>Аймгийн Ногооннуур сум, Улаанхад багийн 5 ортой эрүүл мэндийн төвийн барилгын гүйцэтгэл 93%-тай байна. Гүйцэтгэгч Бапкер ХХК нь 2021 оноос эхэлж барилгын ажлын газар шороо, суурийн ажил, гадна хана, хамар хана, хучилтын ажил, гадна шавардлага, гадна цахилгаан, дотор цахилгаан, холбоо, дохиолол болон шавардлагын ажил хийж гүйцэтгэж байгаа бөгөөд төсөвт өртөг нь 527.6 сая төгрөг. Тус барилгын ажлын санхүүжилт хүрэлцээгүйн улмаас зогссон. Магадлалаар баталгаажсан төсөв: 788 987 424 төг. Ногооннуур, Сагсай, Улаанхус сумын Хөх хөтөл багийн эрүүл мэндийн төвийн засварын ажилд Орон нутгийн хөгжлийн сангаас 206.0 сая төгрөг хуваарилагдаж, засвар бүрэн хийгдсэн болно.</t>
  </si>
  <si>
    <t xml:space="preserve">Сургууль, цэцэрлэг, дотуур байрны нүхэн жорлонг орчин үеийн ариун цэврийн байгууламжаар солих 1, 2 дугаар ээлжийн төслөөр аймгийн Алтай, Алтанцөгц, Баяннуур, Бугат, Булган, Буянт, Дэлүүн, Сагсай болон Улаанхус сумын ерөнхий боловсролын сургууль, дотуур байр, цэцэрлэгийн нийт 44 объектын нүхэн жорлонг шинэчилж, орчин үеийн ариун цэврийн байгууламжтай болгох төсөл амжилттай хэрэгжсэн. Бугат, Булган, Буянт, Сагсай сумын 16 объектын ЭКО ариун цэврийн байгууламжийг “Тунгалаг Буянт Дуут” ХХК 100% гүйцэтгэж, ашиглалтад оруулсан бол Алтай, Алтанцөгц, Улаанхус, Дэлүүн, Баяннуур сумын сургууль, цэцэрлэг, дотуур байрны ариун цэврийн байгууламж баригдаж, 2023 оны жилийн эцэст ашиглалтад оруулах төлөвлөгөөтэй ажиллаж байна. Мөн нэмэгдэж, Өлгий сумын ЕБ-ын 1, 2, 9-р сургуулийн хичээлийн байрны ариун цэврийн байгууламж хийгдэж байна. Алтай сумын ЕБ-ын 2-р сургуулийн хичээлийн байр, Баяннуур сумын ЕБ-ын 2-р сургуулийн хичээлийн байр, Толбо сумын ЕБ-ын хичээлийн байрны ариун цэврийн байгууламж хийгдэх шатанд байна. </t>
  </si>
  <si>
    <t xml:space="preserve">Бугат сумын ЕБС-ийн 2 дотуур байр, Булган сумын ЕБ-ын 1-р сургуулийн дотуур байр, Булган сумын ЕБ-ын 2-р сургуулийн дотуур байр, Буянт сумын ЕБС-ийн дотуур байр, Сагсай сумын ЕБ-ын 1, 2-р сургуулийн дотуур байрны шаардлага хангасан ариун цэврийн байгууламж, халуун ус тус тус баригдаж, ашиглалтад орсон. Цагааннуур тосгон, Алтай, Алтанцөгц, Улаанхус, Дэлүүн, Баяннуур сумын дотуур байрны ариун цэврийн байгууламж баригдаж, 2023 оны жилийн эцэст ашиглалтад оруулахаар төлөвлөн ажиллаж байна.  </t>
  </si>
  <si>
    <t xml:space="preserve">2022 оны Улсын төсвийн хөрөнгө оруулалтын 38.8 сая төгрөгийн хөрөнгөөр Аймгийн номын сангийн соёл, олон нийтийн ажил явуулах тоног төхөөрөмжийг  шинэчилсэн бөгөөд барилгын өргөтгөлд 40.0 сая төгрөгийн засвар хийгдсэн болно. 2023 онд Австралийн элчин сайдын яамны хөрөнгө оруулалтаар  800000 төгрөгний Epson LI360 өнгөт принтер  авч  үйлчилгээнд хэрэгжүүлэн ажиллаж байна.Хэмнэлтийн тухай хуулиар 2023 онд барилгын өргөтгөл хийх ажил хэрэгжээгүй болно. </t>
  </si>
  <si>
    <t>Улаанхус сумын соёлын төв Орон нутаг хөгжүүлэх сангаас 8.0 сая төгрөгийн иж бүрэн хөгжмийн зэмсэгтэй болсон ба Баяннуур сумын соёлын төв аймаг хөгжүүлэх сангаас 13,5 сая төгрөгийн хөрөнгө оруулалтаар иж бүрэн тоног төхөөрөмжтэй болсон.  Дэлүүн сумын соёлын төв  орон нутаг хөгжүүлэх сангаас 9,0 сая төгрөгийн  тоног төхөөрөмж,  аймаг хөгжүүлэх сангаас 64,5 сая төгрөгийн тайзны хөшиг, үзэгчдийн суудалтай болсон. Булган сумын соёлын төв Орон нутаг хөгжүүлэх сангаас 7,0 сая төгрөгийн тоног төхөөрөмжтэй болсон.</t>
  </si>
  <si>
    <t xml:space="preserve"> Бугат, Дэлүүн, Улаанхус сумдад 300 хүний суудалтай шинэ соёлын төв баригдаж ашиглалтад орсон ба Толбо сумын соёлын төвийн барилгын ажил одоогийн байдлаар 80%-ийн гүйцэтгэлтэй байна.</t>
  </si>
  <si>
    <t>Баян-Өлгий аймагт Монфeмнeт үндэсний сүлжээнээс хэрэгжүүлж байгаа Шийдвэр гаргах түвшин дэх эмэгтэйчүүдийн оролцоог нэмэгдүүлэх төслийн үйл ажиллагаанд ТББ-ууд идэвхтэй оролцож, БНСУ-ын Олон улсын хамтын ажиллагааны агентлаг (КОЙКА) болон НҮБХХ-ийн хамтран хэрэгжүүлж буй “Монгол Улсад шийдвэр гаргах түвшинд жендэрийн тэгш байдлыг нэмэгдүүлэх, эмэгтэйчүүдийн оролцоог дэмжих нь" төсөл "Шийдвэр гаргах түвшин дэх эмэгтэйчүүдийн оролцооны талаарх олон нийтийн төсөөлөл"-ийн судалгаанд хамрагдаж байна. Төслийн хүрээнд " "Өөрчлөлтийн төлөөх эмэгтэйчүүд" ТББ-аас орон нутагт 4 удаагийн сургалтыг эмэгтэйчүүдийг чадавхжуулах чиглэлээр явуулж, 300 гаруй эмэгтэй хамрагдсан байна. Казах эмэгтэйчүүдийн “Арулар” холбоо нь Канадын Элчин Сайдын Яамны дэмжлэгтэйгээр Канад Сангийн Орон Нутгийн Санаачилга Хөтөлбөрийн хүрээнд “Жендэрийн тэгш байдал болон охид, эмэгтэйчүүдийг чадавхижуулах нь” сургалт-хөтөлбөрийг хэрэгжүүлж байна. Олон нийтийн ойлголт хандлагыг өөрчлөх нөлөөллийн ажлыг "Оролцоно, төлөөлнө" аяныг  "Дэм дэмэндээ клуб"  cургалт сурталчилгаа, хэлэлцүүлэг, аялал экскурс, тэмцээн уралдаан хэлбэрээр явуулж байна.</t>
  </si>
  <si>
    <t xml:space="preserve"> 2023 онд хийсэн судалгаагаар 2017 оны судалгааны үр дүнг үндэслэн  хүүхэдтэй болон амьжиргааны түвшингийн доод түвшинд  буюу Өрхийн мэдээллийн нэгдсэн санд зайлшгүй хамруулах шаардлагатай, мөн нийгмийн халамжийн тусламж, үйлчилгээнд хамрагдаж байгаа амьжиргааны хамгийн доод түвшний хамруулах  бодлогын хүрээнд 968 өрхийг хамруулав.</t>
  </si>
  <si>
    <t>Хувиараа хөдөлмөр эрхлэгчид болон аж ахуйн нэгжид ажлын байр бий болгох  жижиг зээл олгох арга хэмжээний хүрээнд  2023 оны 01 дүгээр сарын 14-ний өдрөөс эхлэн олон нийтэд зарлан мэдээлсэн. Уг төслийн хүрээнд 138 иргэний төсөл ирүүлснээр 103 иргэний төсөл дэмжигдэж,   605.5 сая төгрөгийн зээл олгогдсон  болно.  Тус арга хэмжээний хүрээнд 79 ажлын байр хадгалагдаж, 41  байнгын ажлын байр шинээр бий болсон.</t>
  </si>
  <si>
    <t xml:space="preserve">Нийтийг хамарсан ажлын хүрээнд нийтийн зам, талбай тохижуулах, сэргээн засах, хог цэвэрлэх ажлын хүрээнд     410 иргэнийг ажиллуулан 145.0 сая төгрөгийн санхүүжилтийг зарцуулав. Тэрбум мод үндэсний хөдөлгөөний  хүрээнд мод тарих арга хэмжээг зохион байгуулан 292 иргэнийг түр ажлын  байраар ханган ажиллаж 130.0 сая төгрөг зарцуулав. </t>
  </si>
  <si>
    <t xml:space="preserve">Гарааны бизнес эрхлэгч залуучуудад санхүүгийн дэмжлэг олгох шилдэг “Старт-ап” арга хэмжээг Startup Mongolia ТББ хамтран 3 өдөр зохион байгуулсан.
Арга хэмжээнд хамрагдах хүсэлтэй 60 залуучууд цахим болон биеэр ирж бүртгүүлсэн ба эхний өдрийн шалгаруулалтад 42 залуу оролцож, 14 баг өөрсдийн бизнес  санаагаа танилцуулсан бөгөөд шүүгчид 10 залуу болон залуучуудын багийг шалгаруулан, 2 дахь шалгаруулалтад оруулав. 
Эдгээр 10 баг ментор багш нараас зөвлөгөө авч бизнес санаагаа уралдуулж,  “Смарт түлхүүр ” багт 10.0 сая төгрөгийн санхүүгийн дэмжлэг олгож, 3 хүнийг байнгын ажлын байртай болгов. 
</t>
  </si>
  <si>
    <t xml:space="preserve">"Тэрбум мод" үндэсний хөдөлгөөний хүрээнд мод тарих арга хэмжээг хэрэгжүүлэн 258 ажилгүй иргэнийг түр ажлын байраар ханган ажиллаж, энэхүү арга хэмжээнд  98.0 сая төгрөгийг ХЭДСангаас зарцуулав. Мөн газар тариалангийн чиглэлээр үйл ажиллагаа явуулдаг хувиараа хөдөлмөр эрхлэгч 4 иргэнд 17.0 сая төгрөгийн эргэн төлөгдөх санхүүгийн дэмжлэг олгосон бөгөөд 4 иргэн шинээр ажлын байртай болсон бол 2023 оны байдлаар Газар тариалангийн чиглэлээр үйл ажиллагаа явуулдаг 8 иргэнд 34.0 сая төгрөгийн эргэн төлөгдөх санхүүгийн дэмжлэг олгосноор 8 ажлын байр бий болов. </t>
  </si>
  <si>
    <t xml:space="preserve">
2023 онд Хөдөлмөрт бэлтгэх сургалтын үйл ажиллагааны суурь ур чадвар олгох сургалтад ажилгүй, ажил хайж байгаа, ажил олоход хүндрэлтэй 300 иргэн хамрагдсан байна. Суурь ур чадвар олгох сургалтыг Мэргэшсэн мэргэжил сургалтын байгууллагатай  хамтран  ажлын байрны ярилцлагад орох, анкет бөглөх, хандлага, харилцааны соёл, ажил хайх арга зам сэдвийн хүрээнд зохион байгуулсан.
</t>
  </si>
  <si>
    <t>‘’ХӨДӨЛМӨР, НИЙГМИЙН ХАМГААЛЛЫН САЛБАРЫН НЭЭЛТТЭЙ ХААЛГАНЫ ӨДӨРЛӨГ-2023’’ арга хэмжээг зохион байгуулав.
Салбарын “НЭЭЛТТЭЙ ХААЛГАНЫ ӨДӨРЛӨГ”-ийг Алтанцөгц, Баяннуур, Дэлүүн, Сагсай, Ногооннуур, Цагааннуур, Улаанхус, Цэнгэл сумдад амжилттай зохион байгууллаа. Өдөрлөгийн үеэр Хөдөлмөр, нийгмийн хамгааллын дэд сайдаар ахлуулсан ажлын хэсэг орон нутгийн иргэдэд салбарын холбогдох хууль, тогтоомж, хэрэгжүүлж буй үйл ажиллагааны талаар мэдээлэл, зөвлөгөө өгч иргэдийн санал, хүсэлтийг сонсож тулгамдсан зарим асуудлыг хуулийн хүрээнд газар дээр нь шийдвэрлэн ажиллав. Тус арга хэмжээнд 810 иргэн оролцож, мэдээлэл, зөвлөгөө авлаа.</t>
  </si>
  <si>
    <t xml:space="preserve">Аймгийн хэмжээнд 1507 өрхийн  8265 иргэнд, үүнээс 4395 том хүн,3870 хүүхэд ХЭБ-ийн үйлчилгээнд сар бүр хамруулан ажиллаж байна.10 сарын байдлаар хүнсний эрхийн бичгийн үйлчилгээнд  1065584000 төгрөг  зарцуулсан. Хөдөлмөр, нийгмийн хамгааллын яамны “ХАЛАМЖААС- ХӨДӨЛМӨРТ” бодлогын хүрээнд нийгмийн дэмжлэг туслалцаа зайлшгүй шаардлагатай хүнсний эрхийн бичгийн үйлчилгээ авч байгаа хөдөлмөрийн насны  давхардсан тоогоор 675 иргэдийг  хөдөлмөр эрхлэлтийг дэмжих арга хэмжээнд нэн тэргүүн ээлжид хамруулан ажиллаж байна. Хүнсний эрхийн бичгийн үйлчилгээнд хамрагдаж байгаа өрхийн гишүүн иргэдэд зориулж ажил  мэргэжлийн чиг баримжаа олгох сургалт зохион байгуулсан ба сургалтад 250 иргэнийг хамруулсан. Нийгмийн дэмжлэг зайлшгүй шаардлагатай өрхийн хөдөлмөрийн насны 300 иргэдэд хөдөлмөрт бэлтгэх сургалт зохион байгуулан,сургалтын хүрээнд ажлын байранд бэлтгэх, харилцаа хандлага,анкет бөглөх сэдвийн талаар зөвлөгөө өгч ажилласан. Мэргэжил олгох түр сургалтад хүнсний эрхийн бичгийн үйлчилгээ авч байгаа 29 иргэнийг  хамруулав.Үүнд:Тогооч-5,үсчин-8,гоо засал-5,оёдолчин  мэргэжлээр 11 иргэнийг богино хугацаанд ур чадвар олгох сургалтад хамруулсан. Мөн түр ажлын байрыг дэмжих арга хэмжээний хүрээнд нийтийг хамарсан ажил болон ногоон ажлын байранд 96 иргэнийг  тус тус хамруулан ажиллав. </t>
  </si>
  <si>
    <t xml:space="preserve">Хүүхэд, залуучуудыг хөгжүүлэх, чөлөөт цагаа зөв боловсон өнгөрүүлэх таатай орчин бүрдүүлэх зорилгоор  Баян-Өлгий аймгийн Өлгий сумын 8 дугаар багт баригдаж буй 7,8 тэрбум төгрөгийн өртөг бүхийн "Хүүхдийн ордны барилгын ажил үргэлжилж байна. Тус барилгын ажлыг гүйцэтгэгч компанитай  гэрээ байгуулан, ажил эхлүүлсэн. Нэгдүгээр давхрын багана, дам нуруу, хучилт цутгагдаж, хоёрдугаар давхрын баганын цутгалт, арга бүтцийн ажлууд бүрэн хийгдэж дууссан. Барилгын ажил 40 хувьтай явж байна. 2024 онд олгогдох төсвийг ХНХЯ-ны сайдын багцад бүрэн суулгасан тул хугацаанд санхүүжигдэж барилгын ажил зогсолтгүй явах боломж бүрдэж байгаа юм. </t>
  </si>
  <si>
    <t>Хүүхдийн хөгжил, оролцоог дэмжих,  авьяас, ур чадвар, техник сэтгэлгээг хөгжүүлэх, бүлгийн үйл ажиллагааг эрчимжүүлэх ажлын хүрээнд Хүүхдийн хөгжил, оролцоо хариуцсан мэргэжилтэн болон тус газрын дэргэдэх Хүүхдийн зөвлөлийн идэвхтэн гишүүдтэй хамтран нийт 13 төрлийн сургалт, 8 төрлийн тэмцээн уралдаан, 1 удаагийн хэлэлцүүлэг, 21 удаагийн хүүхдийн дуу хоолой, үзэл бодлыг сонсох мини чуулган, 2 төрлийн нөлөөллийн ажлыг  тус тус зохион байгуулсан байна. 
Тодруулбал дээрх үйл ажиллагаануудад давхардсан тоогоор нийт 5400 хүүхэд, өсвөр үе залуучууд хамрагдсан ба 1400 нь сургалтад, 1845 гаруй хүүхэд 8 төрлийн тэмцээн уралдаанд, 155 идэвхтэн хэлэлцүүлэгт, 2000 сурагч мини чуулганд тус тус хамрагдсан юм. 
Түүнчлэн эцэг эх, олон нийтийн оролцоог нэмэгдүүлж, хүүхэд хүмүүжлийн эерэг аргыг түгээн дэлгэрүүлэх ажлын хүрээнд он гарснаас хойш аймгийн хэмжээнд үйл ажиллагаа явуулж буй хувийн болон төрийн өмчийн 25 аж ахуйн нэгж байгууллага, 21 сургууль, 12 цэцэрлэгт очиж Хүүхдийн хөгжилд эцэг эхийн оролцоо, Эцэг эхийн зөвлөлийн ажиллах арга зүй, Хүүхдийн эрх хамгаалал, Үе тэнгийн дээрэлхэлт зэрэг сэдвүүдээр 8500 гаруй хүнд мэдээлэл хүргэсэн байна.</t>
  </si>
  <si>
    <t xml:space="preserve">Аймгийн ИТХ-ын 2022 оны 03 дугаар сарын 28-ний өдрийн ээлжит 6 дугаар хуралдааны 65 дугаар тогтоолоор батлагдсан “Англи хэлтэй Өлгийчүүд"  аймгийн дэд хөтөлбөрийг 2023 онд хэрэгжүүлэх санхүүжилт шийдэгдэж батлагдаагүй ч тус газраас өсвөр үе, залуучуудын Англи хэлний мэдлэгийг дээшлүүлэх зорилгоор сургалт, нөлөөллийн үйл ажиллагаануудыг зохион байгуулав. Сайн дурын сурагч, багш нарын тусламжтайгаар 6-10, 10-15 насны хүүхдүүдийн дунд Англи хэлний 2 сарын сургалтыг үнэ төлбөргүй зохион байгуулж, 40 хүүхдийг хамруулав. Мөн төрийн байгууллагуудын дэргэдэх залуучуудын хөгжлийн зөвлөлийн гишүүдэд Англи хэлний ярианы клубт 25 залууг хамруулав. </t>
  </si>
  <si>
    <t>Хүүхэд, өсвөр үеийнхэнд үндэсний урлагийн их өв соёлыг түгээн дэлгэрүүлэх, эзэмшүүлэх, өвлүүлэх, сурталчлах, тэдний авьяас чадварыг нээн хөгжүүлэх зорилгын хүрээнд аймгийн уран бүтээлч хүүхдүүдийн урлагийн наадмыг аймгийн Засаг даргын тамгын газартай хамтран зохион байгууллаа. 
Урлагийн их наадам нь аймгийн хэмжээний Ерөнхий боловсролын сургуулийн  дунд, ахлах ангийн сурагчдын дунд дуу, бүжиг, хөгжмийн төрлөөр зохион байгуулагдсан. Уг арга хэмжээнд аймгийн хэмжээний 44 сургуулийн 386 хүүхэд хамрагдсан.Дуу, бүжиг, хөгжмийн төрөл тус бүрээс гоцлол болон хамтлаг номинациар нийт 8 байрыг эзлүүлж, шагнан урамшуулав.
Мөн эхний байр эзэлсэн шилдэг хүүхдүүдийн урлагийн тоглолтыг зохион байгуулж, видео бичлэг хийлгэж олон нийтэд түгээн дэлгэрүүлэх ажлыг зохион байгуулав.</t>
  </si>
  <si>
    <t>2.5.4. Сургууль, цэцэрлэг бүрд хөгжлийн бэрхшээлтэй сурагч суралцах орчин нөхцөл, дэд бүтцийг бүрдүүлнэ.</t>
  </si>
  <si>
    <t>Гэрч, хохирогчийг хамгаалах Нэг цэгийн үйлчилгээний төвийг хариуцсан зохицуулагч, сэтгэл зүйч, эмчийг  аймгийн ЗДТГазарт харьяалан ажиллуулж байгаа бол, ГБХЗХГазарт Нэг цэгийн төвийн нийгмийн ажилтнаар нэг орон тоог батлуулан ажиллуулж байна. Ингэснээр Нэг цэгийн үйлчилгээний төвөөр үйлчлүүлсэн иргэдэд нийгмийн үйлчилгээг нэг доор үзүүлэх боломж бүрдээд байна. Нэг цэгийн үйлчилгээний төвөөр дамжуулан 47 хүн зохих үйлчилгээ авсан байна. Үүний 32 хүн нь гэр бүлийн болон бэлгийн хүчирхийллийн гэрч, хохирогч бөгөөд 3-14 хоногийн хугацаатай байрлаж үйлчилгээнд хамрагдсан. Үлдсэн 15 хүн байрлахгүйгээр сэтгэл зүйн болон хууль эрх зүйн үйлчилгээнд тус тус хамрагдсан.Тус төвөөр дамжуулан үзүүлсэн үйлчилгээнүүд задлаад үзвэл: Үүнд: 12 хохирогчийн гэр бүлд нөхцөл байдлын үнэлгээ хийж, үнэлгээний дагуу 27 хүүхдэд хамгааллын хариу үйлчилгээ үзүүлсэн. 5 хохирогчийг дахин хүчирхийлэлд өртөхөөс урьдчилан сэргийлж “Гэр бүлийн боловсрол олгох сургалт”-д хамруулсан. Мөн гэр бүлийн хүчирхийлэл үйлдэгч 4 иргэнийг Архи аминчлахуй сургалт нөлөөллийн ажилд хамруулж, 5 хүнийг түр ажлын байранд холбон зуучилсан. 21 хүүхдийг Хамтарсан багт нь холбон зуучилж  хамгаалах, нөхөн сэргээх түвшний урт хугацааны үйлчилгээнд, 5 хүнийг сэтгэл зүйн тайвшруулах суурь үйлчилгээнд, 6 хүнийг мэргэжлийн эрүүл мэндийн суурь үйлчилгээнд, 5 хүнийг эмчийн үзлэгт, 2 хүнийг хууль эрх зүйн үйлчилгээнд тус тус хамруулсан.</t>
  </si>
  <si>
    <t>27 хамтарсан баг тус бүрд 1.0 сая төгрөгийг тухайн шатны ИТХурал баталсан байна.</t>
  </si>
  <si>
    <t xml:space="preserve">Засгийн газрын хэрэгжүүлэгч агентлаг Гэр бүл, хүүхэд, залуучуудын хөгжлийн газрын даргын чиглэлийг хэрэгжүүлэх зорилгоор төрөөс хүүхдийн талаар баримтлах бодлогыг хэрэгжүүлэхэд дэмжлэг үзүүлж,  хөгжүүлэх, ур чадварыг нь дээшлүүлэх, тэднийг бүх төрлийн жендерт суурилсан хүчирхийллээс урьдчилан сэргийлэх, энэ чиглэлээр нийгмийг соён гэгээрүүлэхэд Засгийн газрын бодлого, шийдвэрийг сурталчлах, таниулах, сургалт нөлөөллийн ажил зохион байгуулахад эрсдэлт нөхцөлд байгаа хүүхдэд хүрч ажиллах чиглэлээр төрийн гүйцэтгэх зарим чиг үүргийг гэрээний үндсэн дээр гүйцэтгүүлэхээр хүүхэд хамгааллын үйлчилгээ үзүүлэх магадлан итгэмжлэлийн эрх авсан "Хараацайн төлөвшил" төрийн бус байгууллагатай 6 төрлийн ажил үйлчилгээг гэрээний үндсэн дээр  хамтран хэрэгжүүлэн ажиллаж байна. </t>
  </si>
  <si>
    <t xml:space="preserve">"Алсын хараа -2050" Монгол Улсын Урт хугацааны хөгжлийн бодлого 1.1.1, 1.2.1, 1.4.1 дэх зорилтын хүрээнд Баян-Өлгий аймгийн төв талбайд  "СОЁЛЫН СЭРГЭЛТ-2023" аяныг 2023.09.11.15-ны өдрүүд аймгийн 13 сум,1 тосгонд Соёлын яам, МУҮНС, аймгийн ЗДТГ, Соёл, урлагийн газар,  Монгол алтайн хадны зургийн цогцолборын хамгаалалтын захиргаа мөн сум орон нутаг дахь  харъя байгууллагуудад хамтран дараах ажлуудыг зохион байгуулсан. Үүнд: Үндэсний нэгдмэл үнэт зүйл лекц, сургалт, VR музейн цахим үзвэр, бүх нийтийн соёлын боловсролын ажлууд, кино үзвэр, нийтийн бүжиг, тайзны тоглолт,соёлын өв, бүтээлч үйлдвэрлэлийн үзэсгэлэн, “Үндэсний бичиг, соёлын өв” үзэсгэлэн, Монгол Алтайн хадны зургийн цогцолборт газрын хадны   зургууд үзэсгэлэн, “Хөгжимт драмын театрын үүсэл түүхээр дэглэсэн үзвэр” ,Соёлын бүтээлч үйлдвэрлэл эрхлэгчдийн үзэсгэлэн, Гар урлаачдын үзэсгэлэн, “Нүүдэлчдийн намар” уран зургийн үзэсгэлэн зэрэг ажлуудыг тус тус зохион байгуулан ажиллав. ЮНЕСКО-ийн Соёлын биет бус өвийг хамгаалах тухай 2003 оны конвенцын 20 жилийн ойг тохиолдуулан, "Нүүдэлчин" дэлхийн соёлын фестивалийг соёлын биет бус өвийн 7 ай сав, Соёлын бүтээлч үйлдвэр эрхлэгчид хамруулан зохион байгуулсан ба “Нүүдэлчин" дэлхийн соёлын фестиваль  нийслэлийн Налайх дүүргийн "Тайж хайрхан"-ны бэлд 8 дугаар сарын 18-20-ны өдрүүдэд зохион байгуулагдлаа. Уг фестивальд манай аймгаас 42 хүний бүрэлдэхүүнтэйгээр орон нутгийн онцлог өв, соёл, зан заншлыг сурталчлан оролцож шилдэг 5 аймгийн нэгээр шалгарч, цом батламж гардан авсан.
</t>
  </si>
  <si>
    <t>Улаанбаатар хотод 2023.03-р сарын  04, 05- ний өдрүүдэд “БҮРГЭДИЙН БАЯР”-ыг  Байгаль орчин аялал жуулчлалын яам, Нийслэлийн Аялал жуулчлалын газар, Монголын бүргэдчин  холбоо ТББ, "Чингис хааны хүрээ" аялал жуулчлалын цогцолбор газар, Баян-Өлгий аймгийн Соёл, урлагийн газартай хамтран зохион байгуулав. Бүргэдийн баяраас гадна Тенге илү /зоос шүүрэх /,  Көкпөр /тулам булаалдах/  зэрэг казах үндэсний тоглоомуудыг зохион байгуулж явуулав. Уг арга хэмжээнд Баян-Өлгий аймаг, Төв аймаг, Сэлэнгэ аймгаас нийт 19 бүргэдчин оролцож эхний гурван байрыг шалгаруулсан. Дэлхийн өвд бүртгэлтэй шувуулахуйн өв соёл болох Казах ард түмний өвөрмөц ёс заншил, бүргэдээр ан хийх соёлын биет бус өвийг сурталчлан таниулах зорилгоор  “Бүргэдийн баяр-2023” эвент арга хэмжээг   24 дахь удаагаа 2023 оны 9 сарын 30, 10-р сарын 01 ний өдрүүдэд Баян-Өлгий аймгийн Буянт сумын  Шар нуурын “Хойлог”-т зохион байгуулав. Мөн тенге илу, кыз куар, көкпар, урианхай сур харваа, тэмээний уралдаан, шырга, г.м арга хэмжээнүүд зохион байгуулагдсан."Бүргэдийн тэнгэр" жүжиг болон урлагийн тоглолтыг зохион байгуулж дотоод болон гадаадын аялагчдын хүртээл болгов.</t>
  </si>
  <si>
    <t>2022 онд Баян-Өлгий аймгийн Сагсай сумын Бөхөн уулаас олдсон 12 ширхэг олдворыг аймгийн Цагдаагийн газраас ШУАХүрээлэнд хүргүүлсэн. Олдворуудыг музейд татан авах ажлын хүрээнд аймгийн Засаг  даргын зөвлөлийн хурлаас 3.1 сая төгрөгийн дэмжлэг үзүүлэхээр шийдвэрлэсэн. Одоогийн байдлаар музейн сан хөмрөгт хүлээж аваагүй, дээд  шатны байгууллагад хүсэлт уламжилсан болно. Тус олдворуудыг Соёлын яамны шийдвэрээр шинээр баригдсан Чингисийн музейн үзүүлэгт байрлуулсан ба цаашид аймгийн музейд тус олдворуудын хуулбарыг тавих саналыг соёлын яаманд хүргүүлсэн.  Мөн  ШУА-н хүрээлэн болон аймгийн Музейн байгууллагуудын хооронд хамтран ажиллах санамж бичигт гарын үсэг зурж цаашид аймаг орон нутгаас олдсон археологийн олдворуудын судалгааг гаргах, археологийн төрлийн судалгааны ажлуудад хамтран ажиллахаар тохиролцов</t>
  </si>
  <si>
    <t xml:space="preserve">Байгууллагуудын номын сантай болгох ажлын хүрээнд номын сангаас актлагдсан хуучин номуудаас уран зохиолын номуудыг шилж авч Өлгий сумын ЗДТГ, хот тохижуулах албан, ОБГ, ШШГГ, НДХэлтэс, Татварын  хэлтэс, Цагдаагийн газар,  Музей, ГХБХБГ, ОНОНРадио, Гаалийн газар, 6 дугаар БДС, Пазилет энэрэл төв,  БОАЖГ, МАНУТХГ, ХХҮГ, аймгийн прокурорын газар зэрэг байгууллагуудад номын булан байгуулж ажиллуулж байна. </t>
  </si>
  <si>
    <t xml:space="preserve">Татварын орлогын төлөвлөгөөг  төрөл  тус бүрээр сар, улирал, жилээр жигд ханган биелүүлэх зорилт дэвшүүлэн 2023 оны эхний 9 сарын байдлаар  улсын төсвийн  орлогын төлөвлөгөөг 1.785.6 сая төгрөг буюу 103.3 хувиар аймгийн төсвийн орлогын төлөвлөгөөг 1.906.8 сая төгрөг буюу 136.2 хувиар сумын төсвийн орлогын төлөвлөгөөг 1.219.3 сая төгрөг буюу 119.3  хувиар нийт  15.884.5 сая төгрөгөөр ба 142 хувиар биелүүлэн ажилласан болно. </t>
  </si>
  <si>
    <t xml:space="preserve">3.1.4. Татвар төлөгчдөд хурдан шуурхай үйлчилгээ үзүүлэх таатай орчныг бүрдүүлнэ. </t>
  </si>
  <si>
    <t>Сум орон нутгийн төсвийн орлогыг нэмэгдүүлэх ажлын хүрээнд сум хариуцсан байцаагчдыг мотоциклтэй болгож, ажлын үр дүнгээр урамшуулал олгох механизмыг бүрдүүлнэ.</t>
  </si>
  <si>
    <t xml:space="preserve">Сумдын байцаагчдыг унаатай болгох асуудлын хүрээнд 12 сумын байцаагчдыг мотоциклтэй болгосон байна.  2021 онд 8 сумын байцаагчид 2022 онд үлдсэн  4 сумын байцаагчид тус тус мотоцикл олгогдсон болно. </t>
  </si>
  <si>
    <t xml:space="preserve">1.Хүүхдийн мөнгийг ХАӨМСангийн датанд үндэслэн олгохоор болсонтой холбогдуулан 18 нас хүртэлх хүүхдийн мэдээллийг УБЕГазар, ХАӨМСантай тулгаж зөрчлийг арилгах,  зөрүүтэй мэдээллийг тодотгох, сайжруулах зорилгоор ТӨШГазрын Хүн ам, орон сууцны тооллогын хэлтсээс ирүүлсэн 2 удаагийн  тодруулгыг хийж гүйцэтгэсэн.  Үүнд:                                              ХАӨМСанд бүртгэгдээгүй хүүхдийн тодруулга  
 Өрхийн гишүүд нь 10 ба түүнээс дээш байгаа өрхийн тодруулга 
 УБЕГ-ын мэдээллийн санд нас барсан боловч ХАӨМС-д нас бараагүй тодруулга
ХАӨМС-д нас барсан боловч УБЕГ-ын мэдээллийн санд нас бараагүй 
УБЕГ-ын мэдээллийн сангаас харьяатаас гарсан гэх иргэдийн тодруулга 
УБЕГ-ын мэдээллийн санд хүчингүй төлөвтэй мөртлөө, ХАӨМСанд идэвхтэй байгаа иргэдийн тодруулга 
УБЕГ-ын мэдээллийн санд хүчинтэй  төлөвтэй мөртлөө, ХАӨМСанд идэвхгүй байгаа иргэдийн тодруулга 
ХАӨМСанд ганцаараа бүртгэл үүсгэж байгаа хүүхдийн тодруулга.  Дээрх 8 төрлийн тодруулгыг 13 сум, 1 тосгоны статистик хариуцсан ажилтан, 100 багийн Засаг дарга нартай хамтарч давхардсан тоогоор 3300 гаруй иргэний мэдээллийг лавлаж,  тодотгож  хугацаандаа  ҮСХороонд дамжуулсан.
</t>
  </si>
  <si>
    <t>Статистикийн мэдээллийн нэгдсэн сангийн /www.1212.mn/ веб сайтын ашиглалтыг сайжруулах, багийн түшингийн үзүүлэлтийг нэмж оруулах арга хэмжээ авна.</t>
  </si>
  <si>
    <t xml:space="preserve">2023 онд Уул уурхай хүнд үйлдвэрийн яамны салбарын хяналтын газраас баталсан 06-00/005 дугаар “ТӨЛӨВЛӨГӨӨТ ХЯНАЛТ ШАЛГАЛТ ХИЙХ ТУХАЙ УДИРДАМЖ”-ын дагуу Цэнгэл сумын нутаг дэвсгэрт үйл ажиллагаа явуулдаг "Эс Жи Групп" ХХК-ийн  Цагаан овоотын далд уурхайн үйл ажиллагаа, баяжуулах үйлдвэрийн үйл ажиллагаа, тэсрэх материалын хадгалалтын үйл ажиллагаанд хамтарсан төлөвлөгөөт хяналт шалгалт хийж, албан шаардлага  хүргүүлэн биелэлтийг хангуулан ажиллаж байна.
Ногооннуур сумын нутаг дэвсгэрт Юүшэнминг ХХК-ийн  Дулаан харын далд уурхай болон химийн хортой бодисын хадгалалтын үйл ажиллагаанд байгаль орчны хяналтын улсын байцаагч нартай хамтарсан төлөвлөгөөт хяналт шалгалт хийж 10 заалттай улсын байцаагчийн албан шаардлага хүргүүлж биелэлтийн хангуулж ажиллав.
</t>
  </si>
  <si>
    <t>Аймгийн хэмжээнд худалдаа, нийтийн хоолны салбарт 689 гаруй цэг салбар үйл ажиллагаа явуулж байгаа бөгөөд үүний 578 аж ахуйн нэгж буюу 80 хувь нь стандартыг мөрдөн ажиллаж байна. 2023 онд худалдаа нийтийн хоолны салбарт ажиллагсдыг чадавхжуулах зорилгоор нийт 2 удаа сургалт зохион байгуулж, орон нутгийн хэвлэл мэдээллийн хэрэгслээр 3 удаа мэдээлэл хүргэж ажилласан бөгөөд давхардсан тоогоор тус арга хэмжээнүүдэд нийт  400 хүнийг хамруулсан. Үүнд: Нийтийн хоол эрхлэгчдэд  сургалт зохион байгуулж 130 хүнийг хамруулж, Эрүүл мэндийн урьдчилан сэргийлэх үзлэг, шинжилгээнд хамрагдахын ач холбогдол, Эрүүл ахуйн зохистой дадал, дотоод хяналтыг хэрхэн хэрэгжүүлэх талаар мэдээлэл хийж, холбогдох хууль тогтоомж, журам, стандартын хэрэгжилтийг хангуулах, эрсдэл үүсэх магадлалыг бууруулах, хоол хүнсээр дамжих хордлого халдвараас урьдчилан сэргийлэх тухай мэдээллүүдийг өгөв. Хоолны хордлогот халдвар болон аливаа гарч болох эрсдэлээс урьдчилан сэргийлэх зорилгоор аймгийн ХХААГ, ЭМГ хамтран аймагт үйл ажиллагаа явуулдаг зоогийн газрууд, хоол үйлдвэрлэл үйлчилгээний газруудын эзэд, тогооч, менежерүүд болох 41 хүнийг хамруулан "Хүнсний аюулгүй байдлыг хангах нь" сэдэвт сургалтыг зохион байгуулав. Сургалтаар  "Бизнес эрхлэгч нарт үзүүлж буй төрийн бодлого, дэмжлэг",  "Хоол үйлдвэрлэл үйлчилгээнд тавих хяналт",  "Хоол үйлдвэрлэлд эрүүл ахуйн зохистой дадал нэвтрүүлэх нь",  "Хоолны хордлогоос урьдчилан сэргийлэх" , "Үйлчилгээний соёл, харилцаа хандлага" зэрэг сэдвүүдээр мэдээлэл хийж мэргэжил арга зүйгээр хангаж, улсын байцаагчийн хамтарсан 21 заалттай зөвлөмжийг гарган хүргүүлэн ажиллав.</t>
  </si>
  <si>
    <t>Үйлдвэрлэлийн зохистой дадал бий болж, ажиллагсдын ур чадвар нэмэгдсэн байна.</t>
  </si>
  <si>
    <t>БНХАУ-ын Шинжан Уйгарын өөртөө засах оронд "Жупар", " Өндөр цэнгэл хайрхан " ХХК-нуудын  үйлдвэр эрхлэгчдийг  туршлага судлуулсан.  Хүнсний болон хөдөө аж ахуйн үйлдвэрлэлийг дэмжих зээлийн хүрээнд хүнсний үйлдвэрлэл эрхлэгчид, газар тариалан болон мал аж ахуйн салбарт олгох эргэлтийн болон хөрөнгө оруулалтын зээлийн талаарх уулзалт, сургалтыг Монгол банктай хамтран зохион байгуулсан. Хүнсний үйлдвэрлэл, мал аж ахуй, газар тариалангийн салбарт үйл ажиллагаа явуулж буй аж ахуйн нэгж, иргэдийн төлөөллийг оролцуулан уулзалт зохион байгуулан үйлдвэрлэлийг дэмжих эргэлтийн хөрөнгийн болон хөрөнгө оруулалтын зээл олгох нөхцөл, шаардлагын талаар мэдээлэл өгч ажилласан. Уулзалтад 5 банкны захирлууд болон хүнс, газар тариалан, мал ахуйн эрхлэгчдийн төлөөлөл 50 гаруй хүн оролцсон. Уг уулзалтын үеэр банкны захирлуудад төрөөс олгогдож байгаа зээлийг орон нутагтаа хүртээмжтэй уян хатан нөхцөлтэй олгоход дэмжлэг үзүүлэн хамтран ажиллахыг санал болгосон. Үүний үр дүнд 3 аж ахуйн нэгжид 901.0 сая төгрөгийн зээл олгогдсон. Нэг компани 2.0 тэрбум төгрөгийн зээл хүссэн санхүүжилт шийдвэрлэх шатанд байна. Сав баглаа боодлыг сайжруулах зорилгоор "Финпак" ХХК-ны захирал Б.Бахытаар сургалт хийлгүүлэн үйлдвэрлэгчдийн төлөөлөл 50 хүнийг оролцуулсан. Үүний үр дүнд "Алтан шах" ХХК, " Бес халал" ХХК, "Өндөр Цэнгэл хайрхан" ХХК-нууд өөрийн имижийг харуулсан стандартын шаардлага хангасан бүтээгдэхүүний шинэ сав, баглаа боодолтой болсон.</t>
  </si>
  <si>
    <t>2021 онд аймагт үйл ажиллагаа явуулж буй хүнсний  үйлдвэр, үйлчилгээ эрхлэгч аж ахуйн нэгж, ахуйн үйлчилгээ эрхлэгчдийн судалгааг гаргасан.  2022 онд аймгийн Татварын хэлтэст бүртгэлтэй 187  хүнсний үйлдвэрлэл эрхэлдэг аж ахуйн нэгж, иргэн, хүнсний  үйлдвэр, үйлчилгээ эрхэлж байгаа ба тэднийг хүнсний нөөц хангамжийн цахим системд холбох ажлыг  зохион байгуулсан болно. Тус цахим системтэй ажиллах заавар, бүтээгдэхүүн бүртгэх аргачлалыг холбогдох мэргэжилтнүүдэд зохион байгуулсан. Сумууд хүнсний нөөцийн мэдээг цахим системд бүрэн оруулж байна. Мөн Стратегийн хүнсний экспортлох, импортлох зөвшөөрөл олгох цахим системээр дамжуулан тусгай зөвшөөрөл олгогдож байна.</t>
  </si>
  <si>
    <t>“Хүн амын хоол тэжээлийн физиологийн норм”-оор аймгийн хүн амын гол нэрийн хүнсний бүтээгдэхүүний хангамж, баланс тэнцлийг тооцож үзэхэд хэрэгцээт сүүний 85.1 хувь, махыг бүрэн, төмсний 51 хувь, хүнсний ногооны 18 хувь, жимс, жимсгэний 11.8 хувь, гурилан бүтээгдэхүүний 3.2 хувийг дотоодын үйлдвэрлэлээр хангаж байна. Аймгийн хэмжээнд хүн амын 2023 оны хаврын улирлын хэрэгцээнд 292 тонн малын махыг бэлтгэн хадгалж, худалдаанд нийлүүлэх гэрээг аймгийн Засаг даргын Тамгын газраас "Акбоар" ХХК, "Жайдарман" ХХК-ны махны үйлдвэрүүдтэй байгуулсан ба 4 дүгээр сарын 15-ны өдрөөс эхлэн ангилан савласан 1 кг үхрийн махыг 10500 төгрөгөөр, ангилан савласан 1 кг хонины махыг 10000 төгрөгөөр, ангилан савласан 1 кг ямааны махыг 9500 төгрөгөөр тус тус тогтоож аймгийн төвд нийт 2 цэгээр худалдан борлуулсан.</t>
  </si>
  <si>
    <t xml:space="preserve">3.3.4. Бичил, жижиг, дунд үйлдвэрийн чадавхыг бэхжүүлэн, түүхий эдийн нөөцөд тулгуурлан орон нутгийн онцлогт тохирсон, эдийн засгийн өсөлтийг дэмжих үйлдвэрлэлийг хөгжүүлнэ. </t>
  </si>
  <si>
    <t>"Нэг суурин - нэг бүтээгдэхүүн" аяны зохион байгуулсан ба аяны хүрээнд орон нутгийн брэнд бүтээгдэхүүний багцыг 2 төрлөөр гаргаж, туршилтын загвар гаргалаа. Энэхүү санаачилгын үр дүнд тус аймгийн Акбоар ХХК аймгийн нэрийн бүтээгдэхүүний багцыг гаргасан. Мөн Баян-Өлгий аймгийн Асылмура кесте ХХК, Жасыл алхап хоршоо, Беш-Эртине хоршоо, Нар хур трейд ХХК, Ахсеним хоршоо болон иргэн Еркинбек, Б.Ботакөз болон А.Арманбек нар Казах үндэсний гар урлалын бүтээгдэхүүн, модон эдлэл, хүнсний бүтээгдэхүүн зэргээр оролцов. Тус аймгийн сум бүр өөрсдийн нэрийн брэнд бүтээгдэхүүнийг үйлдвэрлэж байна. Тухайлбал, Өлгий сум Алтайн оймс ХХК орон нутагт угааж, самнасан ноосоор оймс, Алтанцөгц сумын Баян-булаг нөхөрлөл зөгийн бал, зөгийн жилий, цэцгийн тос, лаа, Бекжанай ХХК чацаргана, Булган сум сүү цагаан идээ, эсгий гутал, Баяннуур сум алим, Бугат сум савласан сүү, цагаан идээ, чацаргана, Улаанхус сум гар урлал, Толбо сум “Сайр” нөөшилсөн загас, Ногооннуур сум чацаргана, савласан ингэний хоормог, Цэнгэл сум үйлдвэрийн бяслаг, малын өөхөөр хийсэн саван, Улаанхус сум малын өөхөөр хийсэн эдийн саван, Булган, Алтай сумд сүү, цагаан идээ зэрэг брэнд бүтээгдэхүүн үйлдвэрлэж зах зээлд гаргаж байна.</t>
  </si>
  <si>
    <t>Жил бүр уламжлал болгон зохион байгуулагддаг “Намрын ногоон өдрүүд-Хөдөө аж ахуйн үйлдвэрлэл-2023” нэгдсэн арга хэмжээг тус оны 09 дүгээр сарын 18-ны өдөр зохион байгуулсан. Уг өдөрлөгт эх орны хөрсөнд тарьж ургуулсан шинэ ургацын ногоо, дотоодын үйлдвэрлэгчдийн үйлдвэрлэсэн хүнсний бүтээгдэхүүн болон гар урлал, модон эдлэл, хувцас болон бэлэг дурсгал зэрэг 150 гаруй төрлийн бүтээгдүүнээр 13 сумын 100 гаруй үйлдвэрлэгч, тариаланч иргэд оролцсон бөгөөд нэг өдрийн дотор нийт 36237.0 мянган төгрөгийн борлуулалт хийсэн байна. Энэхүү арга хэмжээг ЗДТГ, Хүнс, хөдөө аж ахуйн газар, Хөдөлмөр, халамжийн үйлчилгээний газар, Мэргэжлийн сургалт, үйлдвэрлэлийн төв, Худалдаа аж үйлдвэрийн танхимын салбар хамтран амжилттай зохион байгуулсан.</t>
  </si>
  <si>
    <t>Ахуйн үйлчилгээний хөтөлбөрийн төлөвлөгөөний дагуу ХХҮГазартай хамтран үсчин, оёдлын сургалтад 60 хүнийг хамруулж, чадамжийн гэрчилгээ олгов. Хоршоо хөгжүүлэх сангаас 2023 оны 10 дугаар сарын байдлаар үсчин гоо сайхан, оёдол, мужаан, авто засвар, гар утас засварын зэрэг үйлчилгээ эрхэлдэг 13 иргэн, аж ахуйн нэгжид 96.0 сая төгрөгийн зээл олгосон. Жижиг, дунд үйлдвэрийг хөгжүүлэх сангаас оёдлын чиглэлээр үйл ажиллагаа шинээр эхэлж буй Ахихат ХХК-д 70.0 сая төгрөгийн хөнгөлөлттэй зээлийг олгосон. 2023 оны 02 дугаар сард “Баруун бүсийн үсчин,гоо засал, хумс урлалын аварга шалгаруулах их наадам” Ховд аймагт зохион байгуулагдсан. Энэхүү арга хэмжээнд тус аймгийн 2 эрэгтэй үсчин, 2 эмэгтэй үсчин, 3 гоо засалч нар амжилттай оролцож, 3 алт, 2 мөнгө, 3 хүрэл медаль авсан. Хоршоог хөгжүүлэх нийгмийн хэмжээний хөтөлбөрийн хүрээнд Хоршоо хөгжүүлэх сангийн зээлийн эргэн төлөлтийг нэмэгдүүлэх зорилгоор Монгол банкны мэдээллийн санд зээлийн мэдээллийг нэгтгэсэн. Үүний үр дүнд зээлийн эргэн төлөлт 20 гаруй хувиар нэмэгдсэн. Хоршоо хөгжүүлэх сангаас 2023 онд 69 иргэн, аж ахуйн нэгжид 501.0 сая төгрөгийн зээл олгосон.</t>
  </si>
  <si>
    <t>3.3.5.Газар тариалангийн үйлдвэрлэлийг эрчимжүүлэн хэрэглэгчдийг  эрүүл, аюулгүй, төмс хүнсний ногоо, жимс жимсгэнээр хангах нөхцөлийг бүрдүүлнэ</t>
  </si>
  <si>
    <t xml:space="preserve"> 2024 онд усалгааны системийн ажил бүрэн хийгдэж дууссаны дараа шаардагдах техник хэрэгсэл, өвлийн хүлэмжийн болон зоорины угсралтын ажил хийгдэнэ. Сагсай сумын Улаан дэлийн услалтын системийн 400 га талбайн 80%-д нь малын тэжээл тариалуулахаар төлөвлөлт хийгдэж байгаа. Ногооннуур сумын тариаланч байгалийн зэрлэг чацарганыг хамгаалан, үрслэг шилүүлэн суулгаж өөрийн 2 га талбайд тарималжуулан тариалж байна.</t>
  </si>
  <si>
    <t>Хөдөө аж ахуйн их сургуулийн Хөрс судлаач чанарыг судлах, агрохимийн шинж байдлыг тодорхойлох лабораторийн ажлын хэсэг тус аймгийн тариалангийн төв Баяннуур, Сагсай, Алтанцөгц, Өлгий сумуудын 1700 га тариалангийн талбайд хөрсний мониторинг хийсэн. Уг судалгаанд тус аймгийн нийт талбайн 16%-ийг хамруулаад байгаа бөгөөд ирэх онд нийт талбайн 30-40%-ийг хамруулах төлөвлөгөөтэй байна. Шим тэжээлийн үндсэн бодис болох нитрат азот, хөдөлгөөнт фосфор, солилцох калийн хангамж бүх төрлийн тарималд дундаас бага хангалттай байгаа нь тухайн талбайд хөрсний шим тэжээлийн бодисыг сайжруулах шаардлагатай боловч тариалж буй тарималд хэрэгцээт тун нормоор тохируулан хэрэглэх, мөн чийгийн хангамжийг усалгаагаар шийдвэрлэж байгаа учир цаашид хөрсний шим тэжээлийн бодисын хангамжийг органик болон эрдэс бордоогоор сайжруулан дулааны хангамжид нийцүүлэн ээлжлэн тариалах системийг зөв зохистой мөрдөх шаардлагатай байгаа талаар аймгийн нийт газар тариалан эрхэлдэг иргэдэд сумдын газар тариалангийн үйлдвэрлэл, техник технологийн асуудал хариуцсан мэргэжилтнүүдтэй хамтран тухай бүр зөвлөмжүүдийг хүргүүлэн ажилласан.</t>
  </si>
  <si>
    <t>“Хүнсний ногоо” хөтөлбөрийн хүрээнд орон нутгийнхаа онцлогт тохируулж дэд хөтөлбөр боловсруулж аймгийн ИТХ-ын 2020 оны 11 дүгээр хуралдаанаар хэлэлцүүлэн батлуулсан. 2023 онд 316,2 га талбайд төмс, 157,5 га-д хүнсний ногоо тариалсан. Хураан авсан ургацын дүнгээр төмс 2455,1 тн, хүнсний ногоо 1541,65 тн нийт 3996,75 тн ургац хураан аваад байна. Хөтөлбөрийн хүрээнд “ХӨДӨӨ АЖ АХУЙН ҮЙЛДВЭРЛЭЛ-2023" нэгдсэн арга хэмжээг Аймгийн Засаг даргын Тамгын газар, Хөдөлмөр халамжийн үйлчилгээний газар, Мэргэжил, сургалт үйлдвэрлэлийн төв, Баян-Өлгий аймаг дахь Худалдаа аж үйлдвэрийн танхимын салбартай хамтран зохион байгууллаа. Уг арга хэмжээнд сумын газар тариалан эрхлэгчид, үйлдвэрлэгчид оролцож өөрсдийн үйлдвэрлэсэн бүтээгдэхүүнүүдээ ард иргэдэд сурталчлан таниулж борлуулалтыг хийсэн. Энэ удаагийн арга хэмжээнд орон нутгийн брэнд болон үндэсний үйлдвэрийн шилдэг бүтээгдэхүүнийг нэг цэгээс худалдан авах, өвлийн нөөцөө бэлтгэх, бизнес эрхлэгчид хамтран ажиллах, туршлага солилцох боломжтой цогц арга хэмжээ болж байна. Тус арга хэмжээнд аймгийн 100 гаруй үйлдвэрлэгч, тариаланч нийт 150 орчим төрлийн бараа, бүтээгдэхүүнийг хэрэглэгчдэдээ хүргэсэн.</t>
  </si>
  <si>
    <t>Улсын төсвийн хөрөнгө оруулалтаар Алтай, Дэлүүн, Ногооннуур сумдад хийгдсэн 4 гүний худгийг улсын комисс хүлээж авсан. Чанарын өндөр түвшинд хийгдсэн гэж дүгнэсэн.  Улаанхус сумд хийгдэж буйрт инженерийн хийцтэй худгийг ойрын хугацаанд хүлээж авна. Мөн ОНХСангийн хөрөнгөөр Ногооннуур сумд гаргасан худгийг улсын комисс хүлээж авсан. Баяннуур сумдад инженерийн хийцтэй худгийг шинээр гаргах ажил хийгдэж байна.</t>
  </si>
  <si>
    <t>Баян-Өлгий аймгийн 2023-2024 оны өвөл-хаврын бэлчээрийн гарцын судалгааг аймгийн УЦЦОШГазар, ГХБХБНазар, ХХААГазар, сумдын ХААТасаг, газрын даамал нартай хамтран 79 цэгт хийсэн ба судалгааны дүнгээр бэлчээрийн гарц аймгийн хэмжээнд 0.8 цн/га байна. Мөн бэлчээрийн даацын судалгаагаар 3.8% нь бэлчээрийн нөөцтэй,10.1% нь бэлчээр хүрэлцээтэй, 25.3% нь1-3 дахин хэтэрсэн, 33% нь 3-5 дахин хэтэрсэн, 27.8 % нь олон дахин хэтэрсэн байна. Иймд бэлчээрийн даацнаас илүү гарсан мал сүргийг зах зээлд худалдан борлуулах, шаардлагатай байна. Хамгийн багадаа 700,0 мянган толгой малыг эргэлтэд оруулах тооцоо гарган малчид, мал бүхий иргэдэд хандан зөвлөмж гаргаж, зохион байгуулалтын арга хэмжээ авч хэрэгжүүлэхийг сумдын удирдлагад үүрэг чиглэл болгосон.</t>
  </si>
  <si>
    <t>Бүх малын 20-25%-ийг мэдээллийн санд оруулана.</t>
  </si>
  <si>
    <t>2023 онд аймгийн хэмжээнд 17826 толгой бог малыг үзлэг ангилалтад хамруулж, 6747 толгой малаар цөм сүрэг байгуулсан. Байгуулсан цөм сүргийн малыг ээмэгжүүлэн бүртгэлжүүлсэн. Бүртгэлжүүлсэн 6747 толгой цөм сүргийн малыг малын бүртгэл мэдээллийн санд оруулан баяжилт хийгдэж байна. Нийт 14368 толгой бог малын хээлтүүлэгчийг үзлэг ангилалтад хамруулж үржлийн стандарт хангасан 12500 толгой хээлтүүлэгчийг үндсэн сууриас ялган малчдад гэрээгээр маллуулсан. Ангилалтын ажил хийгдэж байгаа ба жилийн эцэст малын үндэсний бүртгэл мэдээллийн нэгдсэн санд бүртгэлд оруулж дуусгах болно.</t>
  </si>
  <si>
    <t>2023 онд малын гоц халдварт өвчин гараагүй. 10 сарын байдлаар мал төхөөрөх “Азат” ХХК нь Цагааннуур-Ташантын боомтоор адууны шулсан 400 тн махыг Бүгд Найрамдах Казахстан улсад, 40 тонн хонины махыг Иран улсад экспортод гаргасан. Зергер Интернешнл” ХХК хонины хэсэгчлэн савласан 120 тн махыг Иран улсад экспортод гаргахаар бэлэн болгоод байна.</t>
  </si>
  <si>
    <t>Тус онд хонин толгойд шилжүүлснээр нийт 3439216 толгой мал өвөлжиж, хаваржих тооцоолол гарсан боловч бэлчээрийн хүрэлцээ хангамж нь 51,8 хувь буюу 1781513 толгой мал 2023-2024 онд өвөлжиж, хаваржих боломжтой юм. Үүнээс: 277073 толгой малыг хүнсэнд, 404718 толгой малыг зах зээлд нийлүүлэхээр тооцоолсон. Одоогоор Азат ХХК Казакстан улсад 180 тн адууны мах, Зергер интернешнл ХХК 180 тн хонины мах, Угур ХХК 40 тн ямааны, 70 тн үхрийн махыг, Жайдарман ХХК 54 тн үхрийн махыг, Нөхөд ХХК 125 тн үхрийн махыг бэлтгэн дотоодын зах зээлд нийлүүлээд байна.</t>
  </si>
  <si>
    <t>Улсын төсвийн хөрөнгө оруулалтаар Алтай, Дэлүүн, Ногооннуур, Улаанхус сумдын бэлчээрт инженерийн хийцтэй 5 худгийг шинээр гаргах ажил дуусч аймгийн Засаг даргын А/591 дугаар захирамжаар байгуулсан ажлын хэсэг Дэлүүн, Ногооннуур, Алтай сумдад ажиллан худгуудаа хүлээж авч ашиглалтад оруулсан. Мөн ОНХСангийн хөрөнгөөр Ногооннуур сумд 1 инженерийн хийцтэй худгийг шинээр, 3 худгийг засвар, Баяннуур сумдад инженерийн хийцтэй 1 худгийг шинээр, 5 худгийг засвар, Толбо сумд 2 худгийг засвар, Дэлүүн сумд 2 гар худгийг засварлан ашиглалтад оруулсан.</t>
  </si>
  <si>
    <t>Сумдад ИБНХурал зохион байгуулахад малчдад сургалт, сурталчилгаа хийх, гарын авлагаар хангах</t>
  </si>
  <si>
    <t>Аймгийн хэмжээнд 41 фермерийн аж ахуй үйл ажиллагаагаа явуулж байна. Эдгээр 41 фермерийн аж ахуйнуудын 10-аас дээш саалийн үнээтэй 15 ферм, 5-аас дээш саалийн үнээтэй 12 жижиг фермерийн аж ахуй, ингэний 5, гүүний 9, тахианы 1 аж ахуй, фермерийн аж ахуйнууд тус тус үйл ажиллагаагаа явуулж аймгийн төвийн иргэдийг сүүгээр хангахад тус нэмэр болж байна. Цэвэр эрлийз малын тоо 1298 толгой хүрч өсөн нэмэгдсэн. 2023 онд үнээний ферм байгуулах зорилгоор ЖДҮ-ийг хөгжүүлэх сангаас 365,2 сая төгрөгийн хөнгөлттэй зээлд хамрагдсан. Хөдөө аж ахуйг дэмжих сангаас 2023 онд тэжээлийн үйлдвэрлэлийг дэмжих зорилгоор 3 тн овьёос, 10-тн царгасны үрийг аймгийн 4 аж ахуйн нэгж хөнгөлөлттэй үнээр авсан. 2023 онд 800 га газарт тариалалт хийж 1666 тн ургац хураан авсан.</t>
  </si>
  <si>
    <t>2-оос доошгүй аж ахуйн нэгжийг зээлийн бодлогоор дэмжсэн байна.</t>
  </si>
  <si>
    <t>2023 онд ЖДҮХ сангаас Хүнсний ногоо жимс жимсгэнийг боловсруулах, хадгалах чиглэлээр 170 сая төгрөгийн зээл олгосны үр дүнд жимс хураах, жимс, жимсгэнэ боловсруулах тоног төхөөрөмжөөр хангагдах боломжийг бүрдсэн.</t>
  </si>
  <si>
    <t>Хүнс хөдөө аж ахуйн газар аймгийн онцлог бараа бүтээгдэхүүнийг нэгдсэн нэг савлагаатай болгох зорилтын хүрээнд сав баглаа боодлын загвар гаргаж хувийн хэвшлүүдэд санал болгосны үр дүнд аймгаар овоглосон бэлгийн багц бий болж худалдааны цэг салбаруудад худалдан борлуулагдаж байна.</t>
  </si>
  <si>
    <t>ХХААХҮ-ийн сайдын 2023 оны 10 дугаар сарын 20-ны өдрийн А/462 дугаар тоот тушаалаар Жасыл алхап ХХК сүүний урамшуулал авах эрхээ баталгаажуулсан байна. Ингэснээр малчид сүүгээ Жасыл алхап хоршоонд тушааж сүүний борлуулалтын сүлжээнд нэгдэх алхам бий болж байгаа юм.</t>
  </si>
  <si>
    <t xml:space="preserve">Монгол Улсын Засаг захиргаа, нутаг дэвсгэрийн нэгж, түүний удирдлагын тухай хуулийн 66 дугаар зүйлийн 66.1, Биеийн тамир, спортын тухай хуулийн 10 дугаар зүйлийн 10.1.10 дахь заалт, МОНГОЛ УЛСЫН ЕРӨНХИЙЛӨГЧИЙН 2010 оны 53 дугаар зарлигийг хэрэгжүүлэх чиглэлээр “БИЕ БЯЛДРЫН ТҮВШИН ТОГТООХ СОРИЛ”-ЫН аяны хүрээнд аймгийн хэмжээний нийт 13 сум,1 тоосгон, аймгийн төвийн нийт 48 цэцэрлэгийн 6300 хүүхэд, ЕБС-ийн 7000 хүүхэд нийт 13300 хүүхдээс сорил авч шивэлт хийгдэж байна. Ахмадуудын дунд волейбол, шатрын тэмцээн, цэнгээнт бүжиг зохион байгуулахад нийт 80 хүн хамрагдсан.Иргэдийн дархлааг дэмжих дасгал хөдөлгөөнийг орон нутгийн телевиз, цахим хуудсанд тогтмол байршуулан ажиллаа.
</t>
  </si>
  <si>
    <t xml:space="preserve"> Аймгийн Засаг даргын үйл ажиллагааны хөтөлбөрт тусгагдсан ард иргэдийн чөлөөт цагийг зөв боловсон өнгөрүүлэх, иргэдийг биеийн тамираар хичээллэх орчин нөхцөлийг бүрдүүлэх, биеийн тамирын дасгал хөдөлгөөнийг өдөр тутмын хэв маяг болгох зорилтын хүрээнд аймгийн төвд унадаг дугуйн зам, гүйлтийн замыг Ховд голын эрэг дагуу 12 км газарт барьж байгуулах ажлын хэсэг аймгийн Засаг даргын  2021 оны А/366 тоот захирамжаар байгуулагдан ажиллаж байна.Засгийн газрын тохируулагч агентлаг-Биеийн тамир спортын улсын хорооны дарга Д.Жаргалсайхан тэргүүтэй ажлын хэсэг 2022 оны 09 дүгээр сарын 27-29-нд Баян-Өлгий аймагт ажиллаж, Ногооннуур суманд баригдаж буй спорт цогцолборын барилгыг 2023 ондоо багтааж ашиглалтад оруулах талаар тохиролцов. Тус аймагт хэрэгжиж байгаа спортын салбарын хөрөнгө оруулалт, аймгийн спорт цогцолборын барилгын их засварын зардлыг төсөвт суулгах, Ховд голын эрэг дагуу стандартад нийцсэн гүйлт, дугуйн зам барих төслийг дэмжиж ажиллахаар болов. 
</t>
  </si>
  <si>
    <t xml:space="preserve"> Монголын Хүүхдийн спортын VII наадмын хүрээнд анхан шатны тэмцээнийг аймагтаа амжилттай зохион явуулж, 06 дугаар сарын 19-29 ны хооронд Баянхонгор аймагт зохион байгуулагдах шигшээ тэмцээнд оролцох баг тамирчдыг сонгон шалгаруулсан. Казахстан улсын Өскемен хотын Биеийн тамир, спортын газартай гэрээ байгуулан Бокс, Таеквондо, Хүндийн өргөлт зэрэг спортын төрлийн шигшээ багийн тамирчдын хамтарсан бэлтгэл сургалтыг 15 хоног хийж тамирчдын ур чадвар амжилтыг ахиулсан.  2023 оны эхний хагас жилийн байдлаар олон улс, улс, бүсийн чанартай уралдаан тэмцээнд баг тамирчдаа амжилттай бэлтгэн оролцуулж нийт 28 медаль хүртсэн. Өсвөр үеийн шигшээ багийн тамирчдын Олон улс, улсын чанартай тэмцээнүүдээс гаргасан амжилтыг урамшуулж Засаг даргын нэрэмжит мөнгөн шагнал олгогдохоор болсон.2023 оны эхний 6 сарын байдлаар тамирчдын замын зардал, мөнгөн урамшуулал олгогдоогүй. Монголын Хүүхдийн спортын VII наадмын шигшээ тэмцээнд оролцох тамирчдын замын зардалд 6 сая төгрөг төлөвлөгдсөн болох ч шийдэгдээгүй болно. Цагаан сарын баярт зориулсан Үндэсний бөх, сур харваа, шагайн харвааны тэмцээнүүдэд нийт 5.8 сая төгрөг шийдвэрлэгдсэн юм.
</t>
  </si>
  <si>
    <t xml:space="preserve">Өмнөх оны түвшинг ахиулах   </t>
  </si>
  <si>
    <t xml:space="preserve">Тус  аймагт 2022 онд Эрүүл Мэндийн сайдын А/799 дүгээр тушаалын дагуу "Бүсийн оношилгоо, эмчилгээний төвүүдийн эмнэлгийн тусламж, үйлчилгээний чадавхийг нэмэгдүүлэх төсөл арга хэмжээ"-ний хүрээнд Эрүүл мэндийн салбарын цахим шилжилтийн бэлэн байдлыг хангах зорилгоор аймаг, орон нутгийн эрүүл мэндийн байгууллагуудад нийт 84 ширхэг иж бүрэн компьютерийг хуваарилаж бүрэн компьютержүүлсэн. Цаашид багийн эмч нарыг компьютерээр хангах зорилгоор 2023 онд 86 ширхэг Нотебоокийн саналыг ЭМЯ-д уламжилан ажиллаж байна. </t>
  </si>
  <si>
    <t xml:space="preserve"> Одоогоор уг төслийн хүрээнд   халдварт бус өвчний эрт илрүүлэг, эх, хүүхдийн эрүүл мэндийн үзлэг, шинжилгээ, эрүүл мэндийн боловсрол олгох хөтөлбөрт хамрагдсан бөгөөд явуулын эрүүл мэндийн тусламж үйлчилгээнд шаардлагатай, тоног төхөөрөмж /зөөврийн ЭКГ, ЭХО, цусны даралт хэмжигч, хурдавчилсан оношлуур, ухаалаг таблет гэх мэт/-ийг нийлүүлж, эрүүл мэндийн ажилтнуудад мобайл тоног төхөөрөмжүүдийг ашиглах мэдлэг чадварыг дээшлүүлэх сургалтуудыг зохион байгуулж, эмнэлгийн мэргэжилтнүүдийг чадавхжуулсан юм. Энэ ажлын хүрээнд 2023 оны 10 сарын байдлаар Сум өрхийн эрүүл мэндийн төвүүдэд Зөөврийн ЭКГ ашиглаж 1619, Зөөврийн ЭХО-2387, даралт хэмжигчээр- 4738 хүнд үзлэг хийж ажилласан болно. </t>
  </si>
  <si>
    <t>Багийн эмч нарын ажиллах орчин эмнэлгийн шаардлагтай тоног төхөөрөмжөөр хангах чиглэлээр ЭМЯ-аас нийлүүлэгдсэн пульсоксиметрийг сумын тус бүрт  олгож ажилласан.   Ногооннуур сумын эрүүл мэндийн төвийн багийн эмчийг шинэ нөүтбүүктэй болгосон. Сагсай сумын эрүүл мэндийн төвийн 2-р багийн эмч Орон нутгийн хөгжлийн сангаас шинэ мотоциклээр хангагдсан.</t>
  </si>
  <si>
    <t xml:space="preserve"> Аймгийн Нэгдсэн эмнэлгийн төрөх тасгийн сургалтын өрөөг тохижуулах, эмч, эмнэлгийн мэргэжилтэнд ээлтэй орчин бүрдүүлэх ажлын хүрээнд Орон нутгийн хөгжлийн сангаас 16 төрлийн нийт 19.800.000 төгрөгийн үнэ бүхий тоног төхөөрөмж нийлүүлсэн. Оросын Холбооны Улсын Засгийн газрын санхүүжилт, Дэлхийн эрүүл мэндийн байгууллагын техникийн дэмжлэгтэйгээр Монгол Улсын Засгийн газар, Эрүүл мэндийн яам хамтран хэрэгжүүлж буй "Эмнэлгийн тусламж үйлчилгээний чанарыг сайжруулснаар тогтвортой хөгжлийн зорилтод хүрэх эх, нярай, хүүхдийн эндэгдлийг бууруулах" төслийн хүрээнд Аймгийн Нэгдсэн эмнэлэгт 35 нэр төрлийн 69.540.000 төгрөгийн өртөгтэй  тоног төхөөрөмжийг нийлүүлэн хуваарилсан. Аймгийн Иргэдийн төлөөлөгчдийн хурлаас 2022 оны 12 сарын 02 өдрийн 132 тоот тогтоолоор Эх, хүүхдийн эрүүл мэндийг дэмжих зардалд 20.0 сая төгрөг шийдвэрлэсэн ба 19.8 сая төгрөгөөр аймгийн Төрөх тасагт дутуу төрсөн нярайд хэрэглэх амьсгалын СРАР аппарат авч байна.  </t>
  </si>
  <si>
    <t xml:space="preserve">"Эх, хүүхдийн хяналтыг бүх шатанд сайжруулан удирдлагын хяналтын системийг бий болгож, үр дүнг тооцох  зорилгоор  орон нутгийн төсвөөс  20.0 сая төгрөгийг шийдвэрлэсэн. Уг системийн хүрээнд аймгийн хэмжээний бүх жирэмсэн эхчүүдийн нэрийн хяналтыг хянах боломжтой бөгөөд программ нь хийгдэж дууссан. Харьяа өрх, сумын эрүүл мэндийн төвүүдэд Жирэмсэн эхийн хяналт, 0-5 настай хүүхдийн идэвхтэй хяналтыг сайжруулах суурь өвчтэй хүүхдийг илрүүлж эрүүлжүүлэхэд нэгдсэн нэг мэдээлэллийн сантай болж хяналт тавихаар Google sheet программ-д оруулсан байгаа. Жирэмсний хяналтын чанарыг сайжруулах, жирэмсэн эх болгоныг эрүүл мэндийн тусламж, үйлчилгээнд тэгш хамруулах зорилгоор “Нэрийн хяналтын журам”-ыг нэвтрүүлж, хяналтад байгаа жирэмсэн эхийг товлолын хугацаанд ирсэн үгүйг тэмдэглэх журнал гаргаж, 7 хоног тутам дүгнэж, ирээгүй жирэмсэн эхэд холбогдож шалтгааныг тодруулж байхыг сум, өрхийн эмч нарт үүрэг болгосон. Төрөх тасгийн амбулаториор үйлчлүүлж байгаа жирэмсэн эхчүүдийн  Жирэмсэн эхийн хяналтын хөтөч картанд хяналт үнэлгээ хийж, зөвлөмжийг харьяа эрүүл мэндийн байгууллагуудад албан даалгавраар хүргүүлэн ажилласан. Одоогийн байдлаар эхийн эндэгдэл гараагүй, хүүхдийн эндэгдэл 51 байгаа ба 0-1 насны 10 хүүхэд, 1-5 насны 10 хүүхэд, үлдсэн 31 нь дутуу төрсөн нярай эзэлж байна. </t>
  </si>
  <si>
    <t xml:space="preserve">Монгол Улсын Ерөнхийлөгчийн санаачлан хэрэгжүүлж буй “Эрүүл Монгол хүн” үндэсний хөдөлгөөн арга хэмжээний хүрээнд “Цаг гаргая” “Энэ жилдээ-Эрүүл жиндээ” аяныг 3 сарын хугацаанд амжилттай зохион байгуулж байна. Аяны арга хэмжээнд төрийн болон төрийн бус байгууллага, ЕБСургууль, спорт клубууд, спортын салбар холбоод, аж ахуйн нэгж байгууллагуудын ажилтан, албан хаагч, иргэдийг биеийн тамир, спортоор хичээллэх орчин нөхцөлийг бүрдүүлж ажиллаа. Аймгийн хэмжээнд амжилттай зохион явуулсан аяны арга хэмжээнд давхардсан тоогоор нийт 26 байгууллагын 840 хүн хамрагдсан. 2023 оны эхний хагас жилийн байдлаар аймгийн аварга шалгаруулах нийтийг хамарсан уралдаан, тэмцээнийг нийт 33 удаа зохион явуулсан."Цаг гаргая" аяны хүрээнд улсын хэмжээнд зохион явагдсан долоо хоногийн "ЭРҮҮЛ МЭНДИЙН ЦАХИМ ГҮЙЛТ 2023" биеийн тамирын арга хэмжээнд  Баян-өлгий аймгийн гүйгчид нийт 4,265 км замыг туулж улсын хэмжээнд  2-р байранд шалгарсан амжилт үзүүлсэн.
</t>
  </si>
  <si>
    <t>Иргэдийг хөдөлгөөний дутагдлаас урьдчилан сэргийлэх, бие бялдраа чийрэгжүүлэх, биеийн дархлааг дэмжин биеийн тамир, спортоор хичээллэх орчин нөхцөлийг хангаж ажиллаа. 2023 оны 01 дугаар сарын 15-наас 06 дугаар сарын 01-ний өдрийг хүртэлх хугацаанд Биеийн тамир, спортын газрын спорт цогцолбор болон фитнес клубийг өглөө, оройн цагаар 6 сарын хугацаагаар үнэ төлбөргүй ашиглуулав. Спорт цогцолборт өглөөний 07:00 цагаас 08:30 цагийн хооронд иргэд тогтмол биеийн тамир, спортоор хичээллэх боломжийг бүрдүүлэн ажиллаж байна.</t>
  </si>
  <si>
    <t>шинээр нэмэгдсэн заалт 2024 онд хэрэгжүүлнэ. /хугацаа болоогүй.</t>
  </si>
  <si>
    <t>Шинээр нэмэгдсэн 2024 онд Сайдын гэрээнд тусгаж хэрэгжүүлнэ. хугацаа болоогүй</t>
  </si>
  <si>
    <t>Шинээр нэмэгдсэн 2024 онд хэрэгжүүлнэ. хугацаа болоогүй</t>
  </si>
  <si>
    <t>Аймгийн 12 сумын 328 мониторингийн цэгийг газрын мониторингийн системд оруулан, мэдээлэл, болон тэжээлийн нөөц, хонины идэх өвс, өвөл, хаврын бэлчээрийн даацыг гаргана.</t>
  </si>
  <si>
    <t>Тус аймгийн Цэнгэл сумын 7 дугаар багийн нутагт ашигт малтмалын ашиглалтын тусгай зөвшөөрөлтэй үйл ажиллагаа эрхэлж буй “Эс Жи групп” ХХК нь уурхайн эдэлбэр газарт эвдрэлд орсон 3 га талбайд техникийн нөхөн сэргээлт хийж гүйцэтгэсэн. Баяннуур сумын нутаг дэвсгэрт “ Цул улаан услалтын систем”-ийн ажлыг гүйцэтгэж байгаа Нюь констракшн ХХК-ний түгээмэл тархацтай ашигт малтмал олборлосон карьерын 1.2 га талбайд техникийн нөхөн сэргэлт хийлгэх талаар геолог, уул уурхайн улсын байцагчийн албан шаардлагыг хүргүүлэн, биелэлтийг хангуулж ажилласан. Улсын төсвийн хөрөнгө оруулалтаар Гранд Рөүд Групп ХХК нь Баян-Өлгий аймагт хийж гүйцэтгэсэн Алтай сумын 2,4 км цемент бетон хучилттай авто замын хоёр карьер буюу 5 га талбайд, Улаанхус сумын 24.7 метр урт төмөр бетон гүүрний авто зам, барилга угсралтын ажилд шаардагдах түгээмэл тархацтай ашигт малтмалын нөхөн сэргээлтийг 1.5 га талбайд хийж гүйцэтгэсэн. "Жол" ХХК-ны Толбо суманд баригдсан 2.3 км хатуу хучилттай авто замд ашигласан 2 га хайрганы талбай болон Бугат сумын Хатуу багийн нутагт баригдсан бетон гүүрэнд ашигласан түгээмэл тархацтай ашигт малтмалын  карьерын  2га талбайд техникийн нөхөн сэргээлт  хийгдсэн.             
“Кей Би интерэйшнл холдинг” ХХК-ийн түгээмэл тархацтай ашигт малтмалын олборлох үйл ажиллагаанд урьдчилан сэргийлэх, эрсдэлийг бууруулах зорилгоор хяналт шалгалт хийж 7.1 га талбайд техникийн нөхөн сэргэлт хийлгэх талаар геолог, уул уурхайн улсын байцагчийн албан шаардлагыг хүргүүлэн, биелэлтийг хангуулж ажилласан ба одоогийн байдлаар хоёр карьер буюу 7.1 га талбайд техникийн нөхөн сэргээлт  хийгдсэн ба 2023 онд нийт 19.8 га талбайд нөхөн сэргээлт тус тус хийж гүйцэтгэсэн.</t>
  </si>
  <si>
    <t xml:space="preserve">Тухайн онд таеквондо, шинкиохушинхай каратэ, 100 буудалт даамын баруун бүсийн аварга шалгаруулах нээлттэй тэмцээн, шатрын өсвөр үеийн баруун бүсийн тэмцээнүүд амжилттай зохион байгуулагдсан.
 Боксын “Өлгий Цом-2023” "Их Алтай" олон улсын аялал жуулчлал-спортын V наадам, “Тогыз хумалахын ОУ-ын тэмцээн”-үүд зохион явагдсан. 2023 оны эхний хагас жилийн байдлаар аймгийн Засаг даргын үйл ажиллагааны хөтөлбөрт тусгагдсан заалтын хүрээнд бүсийн аварга шалгаруулах 4, Олон улсын чанартай 3 тэмцээн явагдсан. Тэмцээний шагналын зардлыг аймгийн ЗДТГазар, БТС-ын газрын санхүүжилтээр зохион явагдсан. Монголын хүүхдийн спортын зуны VII наадмын анхан шатны тэмцээнүүдийг  спортын 12 төрлөөр зохион явуулсан. Баянхонгор аймагт болсон шигшээ тэмцээнд нийт 115 тамирчин амжилттай оролцож 5 медаль хүртсэн амжилт үзүүлсэн.
</t>
  </si>
  <si>
    <t xml:space="preserve">Биеийн тамир, спортыг хөгжүүлэх “Аймгийн дэд хөтөлбөр”-ийн хүрээнд боксын спортын тамирчин А.Зейнепд 1.0 сая төгрөгийн дэмжлэг, тавилга, хэрэглэл материал авахад 2.0 сая төгрөг тус тус зарцуулагдсан. Засаг даргын 2022 оны А/506 тоот захирамжаар орон нутагт түлхүү хөгжүүлэх спортын 10 төрлөөр өсвөр үеийн шигшээ баг байгуулагдан ажилласан. Биеийн тамир, спортын газрын Спорт цогцолбор болон "Б" заалны гэрэлтүүлгийг сайжруулан, бокс, хүндийн өргөлтийн танхимыг тохижуулж, Спорт цогцолборт урсгал засвар хийгдсэн. 2023 онд их засвар хийлгэхээр зураг төсвийн мэргэжлийн байгууллагаар гаргуулж холбогдох дээд шатны байгууллагад хүргүүлсэн. Аймгийн ЗДТГ-ын хөрөнгө оруулалтаар Спорт цогцолборт хүндэт зочдын суудал, хүндэтгэлийн тайзыг 15.0 сая төгрөгийн хөрөнгөөр "Дострой" ХК хийж гүйцэтгэж, улсын комисс хүлээн авсан. Өсвөр үе, залуучууд, насанд хүрэгчдийн ангилалд 2023 онд төлөвлөгөөний дагуу аймгийн аварга шалгаруулах тэмцээн, бүс, олон улсын тэмцээн, Монголын хүүхдийн спортын VII наадмын анхан шат, бүсийн тэмцээн болон нийтийг хамарсан спортын арга хэмжээг амжилттай зохион байгуулж явууллаа.
</t>
  </si>
  <si>
    <t xml:space="preserve">2023 оны байдлаар аймаг орон нутагт аймгийн Засаг даргын үйл ажиллагааны хөтөлбөрт тусгагдсан заалтын хүрээнд бүсийн аварга шалгаруулах 4, Олон улсын чанартай 3 тэмцээн явагдсан. Тэмцээний шагналын зардлыг аймгийн ЗДТГазар, БТС-ын газрын санхүүжилтээр зохион явагдсан.2022 онд 50 гаруй тамирчин, дасгалжуулагч нарт нийт 12.925.0 мянган төгрөгийн мөнгөн шагналыг олгосон. 2023 онд тамирчдад гаргасан амжилтаар нь мөнгөн шагнал олгохоор 40.0 сая төгрөг шийдвэрлэгдсэн бөгөөд  12 дугаар сард олгохоор төлөвлөн ажилаж байна.  </t>
  </si>
  <si>
    <t>Тус хөтөлбөрийн хэрэгжих хугацаа 2022 оноор дуусгавар болсон ба 2023 онд аймийн гэр хорооллын айл өрхүүдэд цахилгааны 700 ширхэг ухаалаг тоолуур нийлүүлэгдсэн. 2024 онд 1060 ширхэгийг нийлүүлэхээр төлөвлөн ажиллаж байна. Тусгай зөвшөөрөл эзэмшдэг байгууллагуудад төлөвлөгөөт хяналт-шалгалт хийж, их засвар болон урсгал засвар хийх шаардлагатай байгууллагуудыг тодорхойлон, засварын ажлыг эрчим хүчний хэмнэлттэй материал ашиглан хийх талаар үүрэг даалгавар өгч ажиллаж байна.</t>
  </si>
  <si>
    <t>12 сумын айл өрх, бусад аймгуудын захиалгаар эко бүрэн автомат халаалтын зуухыг аймгийн төвд хувийн хэвшлийн гурван компани үйлдвэрлэж зах зээлд нийлүүлж, иргэдийн хэрэгцээг ханган ажиллаж байна. Шахмал түлшний үйлдвэр барих асуудлын хүрээнд хувийн хэвшлийн байгууллагуудтай хамтран судалгааны ажил хийж  байна.</t>
  </si>
  <si>
    <t>Дулааны эрчим хүчийг хэмнэлтийн горимд шилжүүлэх зорилгоор эхний ээлжинд 5 байгууллагыг дулааны тооллууртай болгоход аймгийн 2021 оны орон нутгийн хөгжлийн сангийн хөрөнгөөс 50.0 сая төгрөг шийдвэрлэж, тоолуурыг үе шаттай нийлүүлээд байна. Үе шаттай хэрэгжүүлэх ажлыг төлөвлөсөн боловч 2023 онд хөрөнгийн асуудал шийдвэрлэгдээгүй..</t>
  </si>
  <si>
    <t>Тухайн төсөл, арга хэмжээг хэрэгжүүлэх санхүүжилт шийдэгдээгүй байна. Цаашид төсөвт тусган ажиллахаар төлөвлөж байна. Одоогийн байдлаар нэгдсэн халаалттай 10 гаруй сумууд хоёрдогч эх үүсвэртэй ба аймгийн төвд Эрчим ХК, Суат ХХК, Нэгдсэн эмнэлэг, банкууд хоёрдагч эх үүсвэртэй болсон. Нэгдүгээр зэргийн бусад хэрэглэгчдийг 2024 оны төсвөөр аваарын нөөц дизель генератортай болгохоор ажиллаж байна.</t>
  </si>
  <si>
    <t xml:space="preserve">  2023 онд Өлгий сумын төвийн 3 дэд станцын ерөнхий тоолуурыг  ухаалаг тоолуураар сольсон болно. /шинээр нэмэгдсэн заалт/</t>
  </si>
  <si>
    <t xml:space="preserve"> /шинээр нэмэгдсэн заалт 2024 онд хэрэгжүүлнэ/ Хугацаа болоогүй.</t>
  </si>
  <si>
    <t xml:space="preserve">Аймгийн Иргэдийн Төлөөлөгчдийн хурлын хуралдааны 2023 оны 174 тогтоолоор 900 айлын орон сууцны дулааны эх үүсвэр, дэд бүтцийн асуудлуудыг 2024 оны Улсын төсөвт суулгах ажлыг зохион байгуулах тухай үүрэг даалгавар өгөгдсөн. Үүний дагуу аймгийн Засаг даргын захирамж гарсан ба судалгааны ажил хийгдэж байна. </t>
  </si>
  <si>
    <t>Судалгааны ажил хийгдсэн байна.</t>
  </si>
  <si>
    <t xml:space="preserve">Ундны усыг халдваргүйжүүлэх төхөөрөмжийн хүчин чадлыг нэмэгдүүлэх зорилгоор хоолны давснаас хлор гарган авах иж бүрэн төхөөрөмж худалдан авах санхүүжилт шийдвэрлэгдээгүй боловч Өлгий сумын төвийн багуудад гадна цэвэр усны шугамд холбох ажлыг жил бүр орон нутгийн хөгжлийн сангийн хөрөнгөөр үе шаттай хэрэгжүүлж, иргэдийн цэвэр, аюулгүй усаар хангагдах боломжийг бүрдүүлж байна. </t>
  </si>
  <si>
    <t>Аймгийн Газрын харилцаа, барилга хот байгуулалтын газрын дэргэд бирж байгуулах эрх зүйн боломжгүй. Газар болон үл хөдлөх хөрөнгийн үнийн судалгааг хийж, цахим биржээр дуудлага худалдаа зохион байгуулж,  сүүлийн 5 жилд газрын дуудлага худалдаагаар  улсын төсөвт 1.0 тэрбум төгрөг төвлөрүүлэв.</t>
  </si>
  <si>
    <t>“Автотээврийн хэрэгслийн техникийн байдалд тавих ерөнхий шаардлага” MNS:4598 болон хүнд даацын автотээврийн хэрэгслийн “Техникийн ерөнхий шаардлага” MNS:6278 Монгол Улсын стандартыг мөрдөн ажиллаж, хяналтыг сайжруулах, гадаад, дотоодод хийгдэх олон улсын ачааны тээврийн үйлчилгээг нэвтрүүлсэн орон нутгийн аж ахуйн нэгж байгууллагуудад зөвлөн туслах үйлчилгээ үзүүлэн ажиллаж байна.</t>
  </si>
  <si>
    <t xml:space="preserve">Азийн хөгжлийн банкны хөнгөлөлттэй зээлийн хөрөнгөөр хэрэгжиж буй Азийн авто замын сүлжээний АН-4 чиглэлийн Өлгий хотыг тойрон гарах авто зам, гүүрийн барилгын ажлын 6.76 км асфальтан бетон хучилттай авто замын барилгын ажлыг "Хотгор зам" ХХК гүйцэтгэж 2022 оны 11 дүгээр сард ашиглалтад хүлээлгэн өгсөн. Түүнчлэн БНХАУ-ын "Эйч Кэй Би Интернэйшнл Холдинг" ХХК-ийн хийж байгаа 201.08 м урттай төмөр бетон гүүрийн барилгын ажил болон 11.8 км асфальтан бетон хучилттай авто замын барилгын ажлыг  бүрэн гүйцэтгэж, ашиглалтад орсон. </t>
  </si>
  <si>
    <t>Өлгий сумын 8 дугаар багт явган хүний зам тавих ажилд нийт 60.0 сая төгрөг төлөвлөн 2023-2024 оны Орон нутаг хөгжлүүлэх сангийн хөрөнгөөс санхүүжүүлэх ба 2023 онд 20.0 сая төгрөг хуваарилагдсан. Энэ ажлыг "Улы дала" ХХК-тай гүйцэтгэж байгаа ба ажлын гүйцэтгэл 20 хувьтай, 2024 онд бүрэн ашиглалтад оруулна. Түүнчлэн Өлгий сумын Ховд голын дагуу явган хүний зам, дугуйн зам барих зураг төсвийг бэлэн болгосон.</t>
  </si>
  <si>
    <t>1. Толбо сумын төвийн хатуу хуучилттай авто зам, явган хүний зам гэрэлтүүлэг шугам сүлжээний хамгаалалт өөрчлөлтийн ажлыг "Жол" ХХК нь гүйцэтгэж тус оны 9 дүгээр сард ашиглалтад оруулсан. 
2. Алтай сумын төвд цементэн хучилттай 2.4 км авто замын ажлыг 100 хувийн гүйцэтгэлтэй ашиглалтад оруулсан. байна.
3. Алтанцөгц сумын төвийн хатуу хучилттай авто замын ажлыг "Грандрөүд" ХХК нь 87.8 хувийн гүйцэтгэлтэй тухайн оны төлөвлөсөн ажлыг бүрэн гүйцэтгэж дууссан ба 2024 онд ашиглалтад орно.</t>
  </si>
  <si>
    <t>Айл өрхүүд үе шаттай гэрэл цахилгаантай болсон байна.</t>
  </si>
  <si>
    <t>Улсын төсвийн хөрөнгө оруулалтаар Тоорцог толгойн төмөрбетон гүүрийн ажлыг "Жол" ХХК гүйцэтгэж 2023 оны 9 дүгээр сард ашиглалтад оруулсан. Улаанхус сумын Хөх хөтөл багийн 24у\м төмөрбетон гүүрийн ажлыг "Грандрөүд" ХХК гүйцэтгэсэн ба ашиглалтад орсон. Орон нутгийн хөгжлийн сангийн хөрөнгөөр Цэнгэл сумын Урт хүйтэнд модон гүүр барих ажилд 70.0 сая /нийт 80 сая/ төгрөг хуваарилагдаж тендер зарлагдсан.
Замын сангийн хөрөнгөөр Булган сумын Сөнхөл багийн, Гүүртийн гол дээрх модон гүүрийн засвар, Дэлүүн сумын хар усны голын Фермийн модон гүүрийн засвар, Өлгий сумын 4 дүгээр багт баригдах үерийн далангаар нэвтрэх авто машины гүүрийн барилгын ажлуудад нийт 137.5 сая төгрөг хуваарилагдаж ашиглалтад орсон болно.</t>
  </si>
  <si>
    <t>Зураг төсөв хийгдсэн байна.</t>
  </si>
  <si>
    <t xml:space="preserve">Даян боомтын хатуу хучилттай 165 км авто замын зураг төслийн ажлыг "Ихэр мөнх" ХХК гүйцэтгэж хүлээлгэн өгсөн. Замын барилгын ажилд шаардагдах хөрөнгийг шийдвэрлүүлэхээр Эдийн засгийн хөгжлийн яамд түншлэлийн гэрээгээр гүйцэтгүүлэхээр санал хүргүүлсэн. </t>
  </si>
  <si>
    <t xml:space="preserve">Аймгийн замын сангийн хөрөнгөөс Цагааннуур боомтын хойд талын замын өргөтгөлийн ажилд зориулан 20.0 сая төгрөг хуваарилагдсан ба хийгдэх ажлыг төлөвлөн ажиллаж байна. </t>
  </si>
  <si>
    <t xml:space="preserve">Бүгд найрамдах Польш улсын Засгийн газрын хөнгөлөлттэй зээлээр /3.4 сая евро/ аймгийн төвийн цэвэрлэх байгууламжийн шинэ барилгын ажлыг эхлүүлсэн. Одоогийн байдлаар Захиргаа үйлдвэрийн барилгын 1 давхрын каркасын ажил болон биореакторын барилгын суурийн ажлууд хийгдэж байна. </t>
  </si>
  <si>
    <t xml:space="preserve">900 айлын орон сууцны хороололд улсын төсвийн 940.0 сая төгрөгийн хөрөнгөөр нийт 4 подстанц, 870 метрт дулааны шугам, 1400 метрт бохирын шугам, 1158 метрт цэвэр усны шугам татагдсан ба ашиглалтад ороход бэлэн болсон. 2023 оны эцэс хүртэл ашиглалтад орно. </t>
  </si>
  <si>
    <t xml:space="preserve">Хайгуулын ажлыг эхлүүлсэн байна </t>
  </si>
  <si>
    <t xml:space="preserve">Цэвэр усны өргөх станцад шинээр гүний худаг гаргахаар МУРАП ХХК-аар хайгуул хийлгэсэн. </t>
  </si>
  <si>
    <t>Баяннуур сумын "Цагаан арал" багийг шилэн кабельд холбох газар шорооны ажилд 14.6 сая төгрөг зарцуулагдаж, ашиглалтад орсон болно. Түүнчлэн Бугат суманд шилэн кабель тавих ажилд 10.0 сая төгрөг хуваарилагдсан.</t>
  </si>
  <si>
    <t>Үе шаттай хэрэгжүүлнэ.</t>
  </si>
  <si>
    <t>Аймгийн газар зохион байгуулалтын ерөнхий төлөвлөгөөг шинээр хийлгэхээр орон нутгийг хөгжүүлэх сангаас 186.5 сая төгрөг шийдвэрлэгдсэн бөгөөд мэргэжлийн байгууллага болох “Инженер геодези” ХХК тендерт шалгарч,  гүйцэтгэл нь аймгийн Иргэдийн Төлөөлөгчдийн хурлын 2022 оны 06 дугаар сарын 15-ны өдрийн 78 дугаар тогтоолоор баталгаажсан болно.</t>
  </si>
  <si>
    <t xml:space="preserve">Аймгийн орон нутгийн хөгжлийн сангийн хөрөнгөөр Алтай сумын төвийн хөгжлийн ерөнхий төлөвлөгөөг  86.9 сая, Толбо сумын ХТ-г 82.5 сая, Ногооннуур сумын ХТ-г 88.0 сая төгрөгөөр хийлгэсэн ба бусад сумдын нутаг дэвсгэрийн хөгжлийн төлөвлөгөөг боловсруулах ажлыг үе шаттай төлөвлөн ажиллаж байна. </t>
  </si>
  <si>
    <t>Өлгий сумын Олон улсын зам дагуух үерийн ил болон далд далангийн ажлыг Нью констракшн ХХК 70%-тай гүйцэтгэсэн бол  үйлдвэрийн бүсээс Өлгий сумын 4 дүгээр багийн нутаг дэвсгэрээр дамжин Ховд гол руу цутгах далд болон ил сувгийн ажлыг "Агайын" ХХК  батлагдсан төсвийн хүрээнд хэрэгжүүлж, ашиглалтад орсон.</t>
  </si>
  <si>
    <t>Төрийн албан хаагчийн богино болон дунд хугацааны сургалт болон Мэргэшүүлэх багц сургалтад жил бүр төлөвлөгөөний дагуу төрийн албан хаагчдыг хамруулж байна. Аймгийн Засаг даргын Тамгын газраас аймгийн төрийн захиргааны албан хаагчдын мэдлэг, мэргэжлийг дээшлүүлэх чиглэлээр гадаадын улс орнуудад зохион байгуулагдах сургалтуудад хамруулах ажлын хүрээнд  БНСолонгос улсын “Чангшин” их сургуулийн удирдлагуудтай уулзаж, төрийн албан хаагчдыг богино хугацааны сургалтад хамруулахаар тохиролцож хамтын гэрээ байгуулсан ба 2023 оны  байдлаар Удирдлагын академитай хамтран төрийн албанд анх орсон иргэдийг чиглүүлэх богино хугацааны сургалтад 48, дунд хугацааны сургалтад 15, дунд хугацааны давтан сургалтад 12, ахлах түшмэлийн багц сургалтад 14, Алсын хараа-2050, захиалгат болон зорилтот сургалтад давхардсан тоогоор 800 гаруй албан хаагч, нийт 889 албан хаагчийг танхимын болон онлайн сургалтад хамруулсан болно. Мөн аймгийн Засаг даргын Тамгын газрын даргын 2023 оны А/10 дугаар тушаалаар олон улсын чанарын менежментийн тогтолцооны MNS ISO 9001:2015, MNS ISO 18091:2020 стандарт нэвтрүүлэх ажлын хэсэг байгуулагдаж, Стандарт хэмжил зүйн газар болон Менежмент ба ур чадварын хүрээлэн төрийн бус байгууллагатай Зөвлөх үйлчилгээний гэрээ байгуулж 2 удаагийн сургалт зохион байгуулан, зөвлөх үйлчилгээг тухай бүр авч ажиллаж байна.Төлөвлөгөөт ажлуудыг хугацаандаа хэрэгжүүлэн ажиллаж байна.</t>
  </si>
  <si>
    <t>Төрийн албан хаагчдын мэдлэг чадвар, гүйцэтгэлийн түвшинг хагас жилээр болон бүтэн жилээр үнэлж, холбогдох албан тушаалтныг сургалтад хамруулах ажлыг үе шаттайгаар хэрэгжүүлэн ажиллаж байна. Удирдлагын академитэй хамтран “Алсын хараа-2050” Монгол Улсын урт хугацааны хөгжлийн бодлого, “Шинэ сэргэлтийн бодлого”-ыг хэрэгжүүлэх асуудлын хүрээнд төрийн албан хаагчдад зориулсан “Хөгжлийн бодлогыг хэрэгжүүлэхэд төрийн албан хаагчдын оролцоог нэмэгдүүлэх” богино хугацааны сургалтыг  зохион байгуулахаар сургалтын хөтөлбөр болон сургалтын хөтөлбөрийг хэрэгжүүлэх төлөвлөгөөнд тусган ажиллаж байгаа болно. Мөн Удирдлагын академийн Төрийн албаны сургуулиас ирүүлсэн төрийн албан хаагчийг мэргэшүүлэх дунд хугацааны сургалт, давтан сургалт болон ахлах түшмэлийн багц сургалтад нийт 21  албан хаагчийг 2023 оны 09 дүгээр сараас эхлэн шинээр элсүүлэн  төсвийн санхүүжилтээр сургаж байгаа ба сургалтад хамрагдсан албан хаагчдын тоо нэмэгдэж байна.</t>
  </si>
  <si>
    <t>Төрийн албаны аймаг дахь Салбар зөвлөл нь тайлант хугацаанд өөрийн бүрэн эрхийн хүрээнд Төрийн албаны тухай хуулийг хэрэгжүүлэх зорилгоор Улсын Их хурал, Засгийн газар, Төрийн албаны зөвлөлөөс баталсан дүрэм, журам, зааврыг дагаж мөрдөн, Монгол Улсын Төрийн албаны шинэтгэлийн дунд хугацааны стратеги болон төрийн албан хаагчдын сургалт, нийгмийн баталгааг хангах хөтөлбөрийг хэрэгжүүлэх, төрийн албан хаагчдын цалин хөлс, ажиллах нөхцөл, нийгмийн баталгааг хангах, төрийн албан хаагчдыг ёс зүй, ашиг сонирхлын зөрчлөөс урьдчилан сэргийлэх, төрийн жинхэнэ албаны ерөнхий шалгалтыг зохион байгуулж, нөөц бүрдүүлэх, төрийн жинхэнэ албан тушаалд томилуулахаар санал болгон уламжлах, төрийн жинхэнэ албаны удирдах албан тушаалтны сонгон шалгаруулалтыг зохион байгуулж, томилуулах зэрэг ажлыг хууль, журмын хүрээнд зохион байгуулан ажиллаж байна. Төрийн албаны зөвлөлөөс томилогдсон ажлын хэсэг 2023 оны 06 дугаар сард ирж, Баян-Өлгий аймгийн төрийн захиргааны чиг үүргийг хэрэгжүүлж иргэддээ төрийн үйлчилгээ үзүүлж байгаа нутгийн захиргааны 24 байгууллагын батлагдсан 724 албан хаагч, үүнээс 460 төрийн захиргааны албан хаагчийг сонгон шалгаруулж, томилох үйл ажиллагаа, хүний нөөцийн удирдлагын шийдвэрт хяналт шалгалт хийлээ.  Хяналт шалгалтын дүнг  Төрийн албаны зөвлөлийн 2023 оны 24 дүгээр хуралдаанаар хэлэлцэж, 5 байгууллагын 13 албан тушаалд ажиллаж байгаа иргэдийг Төрийн албаны тухай хуулийн 25 дугаар зүйлийн 25.1, 27 дугаар зүйлийн 27.1, 33 дугаар зүйлийн 33.3 дахь хэсгийг зөрчиж томилсныг тогтоож, тухайн албан тушаалд томилсон шийдвэрийг хүчингүй болгохыг үүрэг болгосон тухай  Төрийн албаны зөвлөлийн 2023 оны 07 дугаар сарын 07-ны өдрийн “Хяналт, шалгалтын мөрөөр авах арга хэмжээний тухай” 336 дугаар тогтоолыг ирүүлсэн. Тогтоолын хэрэгжилтийг хангаж, 2023 оны 11  сарын 27-ны дотор ирүүлэхийг үүрэг болгож, холбогдох байгууллагад хүргүүлсэн. Нийт төрийн захиргааны эрхэлсэн, ахлах түшмэлийн 57 удирдах албан тушаалын 52 буюу 91.0 хувь нь хууль ёсны томилгоотой,  Сул орон тоо-5: /Аймгийн Засаг даргын Тамгын газрын Санхүү, төрийн сангийн хэлтсийн даргын албан тушаал болон Алтанцөгц, Булган, Ногооннуур, Дэлүүн сумдын Иргэдийн Төлөөлөгчдийн Хурлын нарийн бичгийн даргын албан тушаалууд /, Аймгийн Хөдөлмөр, халамжийн үйлчилгээний газрын даргын албан тушаал болон Улаанхус сумын ЗДТГ-ын даргын албан тушаалуудын сул орон тоо Шүүхэд маргаантай.</t>
  </si>
  <si>
    <t>Өлгий сумын цахилгааны хүчин нэмэгдүүлэх ажлын хүрээнд "Жеммн" ХХК-тай 729.8 сая төгрөгийн өртөгтэй гэрээ байгуулагдаж  ажил нь эхэлсэн. 2024 онд бүрэн дуусаж Өлгий сумын төвийн хүчдэлийн түвшингийн уналтын асуудал бүрэн шийдвэрлэгдэнэ.</t>
  </si>
  <si>
    <t>2023 онд Замын сангийн 650.9 сая төгрөгийн хөрөнгө оруулалтаар Алтанцөгц сумын Шүүгийн амны гүүрээс сумын төвийн одоо тавигдаж буй зам хүртэл, Алтанцөгц сумын Өндөр эрх, Улаанхус сумын 2, 4 дүгээр баг, Даянгийн боомт Улсын хил 17 дугаар баганаас Даянгийн застав хүртэл, Алтай сумын Ёлтын голын гүүрнээс хавцлын амны эхлэл хүртэл, Өлгий нисэх буудлын авто зогсоолын өргөтгөл, Цагааннуур тосгоны гүүрнээс хавцлын ам хүртэл, Ногооннуур сумын 10 дугаар баг, Өлгий хотын самбарын урьд цементбетон зогсоол, сайжруулсан шороон зам, Дэлүүн сумын 3, 8 дугаар баг, Толбо сумын 2, 4, 5 дугаар баг, Сагсай сумын 3 дугаар баг, Бугат сумын Цагаан салаа, Хатуугийн эхийн зам, Алтай сумын Ёлт, Цэнгэл сумын Долоон гатлагын замын засвар зэрэг нийт 30 арга хэмжээ хэрэгжүүлэв. 
Түүнчлэн Замын сангийн 137.1 сая төгрөгийн хөрөнгөөр Булган сумын Сөнхөл багийн гүүртийн гол, Дэлүүн сумын Хар усны голын модон гүүр, Өлгий сум 4 дүгээр багт баригдах үерийн далангаар нэвтрэх авто машины гүүр шинээр баригдаж замын тэмдэг тэмдэглэгээтэй болж ард иргэд аюулгүй зорчих боломж бүрдсэн.</t>
  </si>
  <si>
    <t xml:space="preserve"> Нутгийн зам хөтөлбөрөөр хэрэгжүүлэхээр Дэлүүн сумын төвийн хатуу хучилттай 2.5 км авто зам, Бугат сумын хатуу хучилттай авто зам, Өлгий сумаас Цэнгэл сум хүртэлх 80 км авто замын Багц-4 буюу эхний 23 км хатуу хучилттай авто замууд 2024 онд хэрэгжихээр батлагдсан.</t>
  </si>
  <si>
    <t>Өлгий,Сагсай, Улаанхус, Цэнгэл сум хүртэлх 80 км авто замын Багц-4 буюу эхний 23 км хатуу хучилттай авто замын ажил нь 46.0 тербум төгрөгөөр 2024 онд хэрэгжихээр батлагдсан.</t>
  </si>
  <si>
    <t xml:space="preserve">"Тус аймагт төрийн өмчит 9 хуулийн этгээдэд 22 суудлын автомашин бүртгэлтэй байна.
Эдгээр автомашины 70 дээш хувь нь 4 болон түүнээс дээш жил ашиглагдаж чанар байдал муудсан тул шинээр автомашины парк шинэчлэлт хийх, нэгдсэн дулаан автограш барих мөн Төрийн хэмнэлтийн тухай хуулийг хэрэгжүүлэх ажлын хүрээнд ""Засгийн газрын авто бааз"" УТУГ-ын уйл ажиллагааг өргөжүүлэн, орон нутагт салбар байгуулж төрийн байгууллагад автомашинаар үйлчлэх, автомашины шатахуун, засвар үйлчилгээ, жолоочийн цалин хөлс олголт, парк шинэчлэлтийн асуудлыг нэгтгэн зохион байгуулах чиг үүрэг бүхий төрийн өмчит байгууллагад бүрэн хариуцуулах асуудлыг дэмжсэн  талаар албан бичгийг Засгийн Газрын хэрэг эрхлэх газарт хүргүүлсэн болно. 
</t>
  </si>
  <si>
    <t xml:space="preserve">Аймгийн Нэгдсэн эмнэлэг нь улсын төсвийн хөрөнгө оруулалтаар 180.0 сая төгрөгийн өртөг бүхий иж бүрэн тоноглогдсон Nissan patrol маркийн түргэний машинаар хангагдсан. </t>
  </si>
  <si>
    <t xml:space="preserve">Аймгийн Нэгдсэн эмнэлгийн төсөл хөтөлбөрийн шугамаар 82.0 сая төгрөгийн өртөгтэй суурин Эхо аппарат болон 6.5 сая төгрөгийн өртөгтэй ЗЦБ аппарат,  ОНХС-аас 19.8 сая төгрөгийн өртөгтэй  Хагалгааны таазны гээлээр хангагдсан. Сагсай сумын ЭМТөв ОНХС-аас  15.0 сая төгрөгийн өртөгтэй Гематологи болон 32.8 сая төгрөгийн өртөгтэй Хэвлийн эхо-аппаратаар, Цагааннуур тосгоны ЭМТөв улсын хөрөнгө оруулалтаар 34.0 сая төгрөгийн өртөгтэй зөөврийн Эхо аппаратаар хангагдсан. </t>
  </si>
  <si>
    <t xml:space="preserve">НҮБ-ийн 22.0 сая төгрөгийн  хөрөнгө оруулалтаар Орон нутгийн олон нийтийн радио телевизийн албыг  шаардлагаатай  тоног төхөөрөмжөөр хангасан.  Үүнд: компьютер, принтер, ширээ,  сандал, микрофон,  зэрэг тоног төхөөрмжүүд багтсан болно. </t>
  </si>
  <si>
    <t xml:space="preserve">Хууль, эрх зүйн сургалт, мэдээллийн ажлын үр нөлөө, хүртээмж, чанарыг сайжруулах ажлын хүрээнд “Хууль сурталчлах өдөрлөг”-ийг 2023 оны 5 дугаар сард аймгийн төв талбайд зохион байгууллав. Өдөрлөгт аймгийн Засаг даргын эрхлэх асуудлын хүрээний хэрэгжүүлэгч агентлагууд болон орон нутгийн төрийн байгууллагууд оролцож, шинээр батлагдсан Согтууруулах ундааны эргэлтэд хяналт тавих, архидан согтуурахтай тэмцэх тухай хууль, Хууль зүйн туслалцааны тухай хууль, Зөвшөөрлийн тухай хууль, Хөрөнгийн үнэлгээний тухай хууль, Төрийн хэмнэлтийн тухай хууль, Үндэсний их баяр наадмын тухай хууль болон салбарын хүрээнд мөрдөгдөж буй хууль тогтоомжийг иргэд, олон нийтэд сурталчлав. Арга хэмжээнд Авлигын эсрэг тухай тухай хууль, Иргэдээс төрийн байгууллага, албан тушаалтанд гаргасан өргөдөл, гомдлыг шийдвэрлэх тухай хууль,  Нийтийн албанд нийтийн болон хувийн ашиг сонирхлыг зохицуулах, ашиг сонирхлын зөрчлөөс урьдчилан сэргийлэх тухай хууль, Нийтийн сонсголын тухай хууль, Хөдөлмөрийн тухай хууль, Захиргааны ерөнхий хууль, Зөрчлийн тухай хууль, Зөрчил шалган шийдвэрлэх тухай хууль, Эрүүгийн хууль, Эрүүгийн хэрэг хянан шийдвэрлэх тухай хуулийн талаар 85 иргэнд мэдээлэл өгч ажиллав. </t>
  </si>
  <si>
    <t xml:space="preserve">Аймгийн гэмт хэргээс урьдчилан сэргийлэх ажлыг зохицуулах салбар зөвлөлийн 2023 оны 01 дүгээр тогтоолоор Өлгий сумын 5, 11 дүгээр багийн 10 цэгт байршуулах 20 ширхэг хяналтын камер худалдан авахад шаардагдах 19.0 төгрөгийн санхүүжилтийг шийдвэрлэсэн бөгөөд одоогоор хөрөнгө оруулалт хийгдэж байна. Тус аймгийн 13 сум, 1 тосгоны удирдлагуудтай хамтран ажилласны үр дүнд энэ онд хяналтын камерыг 1 суманд шинээр, 3 суманд хяналтын камерыг шинэчилж, өргөтгөл хийснээр 11 сум, 1 тосгоны төвийг хяналтын камерын нэгдсэн төвд холбох ажлыг хэрэгжүүлэн гэмт хэрэг, зөрчилтэй тэмцэх ажилд ашиглаж байна. Өлгий суманд нэвтрэх 4 чиглэлийн авто замд байршуулах хяналтын камер худалдаж авахад шаардагдах 19.9 сая төгрөгийн санхүүжилтийг аймгийн замын сангийн хөрөнгөөс шийдвэрлэсэн.
</t>
  </si>
  <si>
    <t xml:space="preserve">Аймгийн Засаг даргын Тамгын газраас 2023 онд Цагдаагийн газарт УАЗХантер-31512 маркийн авто машиныг олгов. 2021, 2022, 2023 онд сум орон нутгийн хөрөнгө оруулалтаар 9 сумын хэсгийн төлөөлөгчийг авто машинтай болгов.
</t>
  </si>
  <si>
    <t xml:space="preserve">Аймгийн Гэмт хэргээс урьдчилан сэргийлэх ажлыг зохицуулах салбар зөвлөлийн санхүүжилтээр Цагдаагийн газарт 1 ширхэг дрон, автомашинуудад байршуулах 6 ширхэг камер худалдаж авахад шаардагдах 3.5 төгрөгийн санхүүжилтийг шийдвэрлэж нийлүүлсэн ба Аймгийн Засаг даргын Тамгын газраас 1 ширхэг нөүтбүүк, 5 ширхэг хэвлэх төхөөрөмж олгов. “Цагааннуур“ чөлөөт бүс буюу улсын онц чухал объектын харуул хамгаалалтыг холбогдох хууль, журмын дагуу зохион байгуулан ажиллаж байгаа бөгөөд хяналтыг сайжруулах зорилгоор аймгийн Иргэдийн Төлөөлөгчдийн Хурлын 2023 оны 192 дугаар тогтоолоор нийт 15 ширхэг хяналтын камер худалдан авахад шаардагдах 20.0 сая төгрөгийн санхүүжилт,  51 дүгээр тогтоолоор Цагдаагийн алба хаагчдын энгэрийн камерын бичлэг хуулах төхөөрөмж худалдан авахад шаардагдах 9.8 сая төгрөгийн санхүүжилтийг тус тус шийдвэрлэж тоног төхөөрөмжөөр хангасан болно. 
</t>
  </si>
  <si>
    <t xml:space="preserve">Тус аймгаас Зэвсэгт хүчний 123 дугаар анги, Хилийн цэргийн 0130 дугаар ангиудын хугацаат цэргийн алба хааж байгаа  дайчдыг Аймгийн Засаг даргын орлогч, Цэргийн штабын дарга нар 2023 оны 06 дугаар сарын 11-ний өдөр эргэж, гарын бэлэг гардуулав. </t>
  </si>
  <si>
    <t>Өвлийн аялал жуулчлалыг хөгжүүлэх нүүдэлчдийн уламжлалт өв соёл, ёс заншлыг таниулан сурталчлах зорилгоор “Хаврын баяр-2022” арга хэмжээг анх удаа зохион байгуулав. 2023 онд аймгийн хэмжээнд Бүргэдийн баяр, Алтайн нүүдэлчдийн баяр, Хаврын Бүргэдийн баяр, Мөсний баяр, Наурызын баяр, Алтайн Урианхайн мөсөн сур харваа, Цагаан сарын баяр, Казах үндэсний спортын их наадам, Монгол морин спортын их наадам, Алтай таван богд ууланд Экстрим аялал хийх зэрэг нийт 10 эвент арга хэмжээний жагсаалтыг гаргаж, Аялал жуулчлалын хөгжлийн төвд хүргүүлж, цахим орчинд сурталчлан ажиллав.</t>
  </si>
  <si>
    <t>Тус онд бод,бог малын зохиомол хээлтүүлгийн техникч бэлтгэх сургалтад Өлгий сумын "Уяндөлгөөн" ҮҮН-ийн эзэн мал зүйч, Баянуур сумын мал зүйч мэргэжлээр төгссөн мэргэжилтэн нар хамрагдаж мэргэжлийн сертификат авсан. 2023 онд 80-100 толгой үнээд сүүний чиглэлийн бухны үрээр зохиомол хээлтүүлэг хийхээр төлөвлөн ажиллаж байна.</t>
  </si>
  <si>
    <t>Сагсай сумын хамгийн алслагдсан Ямаат, Даян багийг хариуцсан малын эмчийг малчид болон иргэдэд түргэн шуурхай үйлчилгээ үзүүлэх үүднээс сумын ИТХ, сумын Засаг даргад санал тавьж сумын орлогын давсан хэсгээс 3,0 сая төгрөг шийдвэрлэж 6 дугаар багийн малын эмчийг унаатай болгосон. Алтай сум орон нутгийг хөгжүүлэх сангийн хөрөнгөөр мал эмнэлгийн нэгжийг мотоциклтэй болгосон.</t>
  </si>
  <si>
    <t>2022 онд Соёлын яамны дэмжлэгтэйгээр номын санчдад орчин үеийн шаардлага хангасан ширээний компьютер 8 ш, зөөврийн компьютер 2 ш, 3 үйлдэлтэй өнгөт принтер 2 ш, таблет төхөөрөмж 8 ш, төрөл бүрийн сэтгэн бодох тоглоом 8 ш тус тус авч тоног төхөөрөмжийн шинэчлэлт хийгдэв. ҮНС-ийн мэргэжилтэн М.Даваасүрэнгээр ахлуулсан ажлын хэсэг 2024 онд аймгийн Нийтийн номын санд “Коха программ”-ыг үнэгүй суулгаж нэвтрүүлж эхэлсэн байна.</t>
  </si>
  <si>
    <t xml:space="preserve">Сумдын Хүүхэд хамгааллын Хамтарсан багийн үйл ажиллагааг эрчимжүүлэх, дэмжлэг үзүүлэх зорилгоор аймгийн ИТХ, ГХУСАЗЗөвлөлөөс Хамтарсан баг тус бүрд 300.0 мянган төгрөгийн, нийт 8.1 сая төгрөгийн санхүүгийн дэмжлэг үзүүлсэн бол Хүүхэд хамгааллын зардлаас гэр бүл, хүүхдийн эсрэг хүчирхийлэл, хүүхдийн эрхийн зөрчлийн асуудалд кейс нээж ажилласан байдлаас нь хамаарч 8.8 сая төгрөгийн дэмжлэг үзүүлэн ажилласан байна. </t>
  </si>
  <si>
    <t>Хөдөө аж ахуйн агро парк байгуулах асуудлыг Шинэ хөдөө-Баян-Өлгий" хөтөлбөрт тусгаж өгсөн боловч төсөв шийдэгдээгүй байна.   Мал аж ахуйн салбарт 2023  онд нядалгааны жингээр 29,7 мянган тонн мах, 62,5 мянган литр сүү, 1,2 тонн хонины ноос, 375,2 тонн ноолуур,  953,1 мянган ширхэг арьс шир үйлдвэрлэв. Малчдын зах зээлд борлуулсан, дотооддоо хэрэглэсэн махны хэрэглээ өмнөх оноос 56.9 хувиар, арьс, шир 67.7 хувиар  ноос, ноолуур 96.2 хувиар, сүү, сүүн бүтээгдэхүүний үйлдвэрлэлт 88 хувиар  өссөн.Экспорт 580 тн мах, цаашдаа 500 тн мах экспортлохоор нөөцөлсөн байна,  Аймгийн хэмжээнд 9 махны үйлдвэр үйл ажиллагаа явуулдаг ба эдгээр махны үйлдвэрүүд  2140 тн махыг дотоод, гадаад зах зээлд борлуулахаар хадгалагдаж байна. Тус аймагт 2 шувууны аж ахуйтай ба 500-аад өндөглөгчтэй тахианы аж ахуй үйл ажиллагаа явуулж, өдөрт 350 өндөг ашиглаж байна.</t>
  </si>
  <si>
    <t>Аймгийн Нэгдсэн эмнэлгийн шинэ барилгын дотор өрлөгийн ажил, заслын ажил болон гадна халаалтын шугам холбох ажлууд хийгдсэн. Мөн А блокын 2-6 давхрын дотор цахилгааны ажил, дотор шавардлагын 1-6 давхрын шавардлагын ажил, А, Б блокын гадна фасад, хар замаск заслын ажил, Б блокны агааржуулалтын хоолойн ажил, Б,С блокны цахилгааны ажлууд хийгдсэн.  Барилгын ажлын төсөв нь бүрэн шийдвэрлэгдсэн.</t>
  </si>
  <si>
    <t xml:space="preserve">Өлгий сумын нисэх онгоцны буудлын урьд талд байрлах 600 га нутаг дэвсгэрт хэсэгчилсэн ерөнхий төлөвлөгөө хийхээр Өлгий хотын хөгжлийн ерөнхий төлөвлөгөөнд тусгагдсан ба шаардлагатай. хөрөнгийг шийдвэрлүүлэхээр тус аймгаас сонгогдсон УИХ-ын гишүүдэд санал хүргүүлсэн болно. </t>
  </si>
  <si>
    <t xml:space="preserve">Сургуулийн өмнөх боловсролын 2 зөвлөх багш, ерөнхий боловсролын нийт 18 зөвлөх багш, аймгийн ахмад багш нарын холбооны  8 гишүүд, БШУГ-ын дэргэдэх 15 судлагдахууны мэргэжлийн хөгжлийн баг бүрийн 5-6 гишүүд, СӨБ-ын мэргэжлийн хөгжлийн багийн 6 гишүүд зэрэг нийт 101 зөвлөхүүд салбарыг хөгжүүлэх асуудлаар аймгийн Засаг даргад зөвлөн тусалж, мэдээлэл хүргүүлэн ажиллаж байгаа бөгөөд эдгээр 103 зөвлөх багийн гишүүд 2023 онд аймгийн хэмжээнд 22 удаагийн зөвлөн туслах үйл ажиллагаа зохион байгуулж давхардсан тоогоор 400 гаруй байгууллагад хүрч ажиллан боловсролын салбарын 2000 багш нарт зөвлөн туслах үйл ажиллагаа зохион байгуулсан. 
2023 онд Боловсрол, шинжлэх ухааны яамнаас Сургуулийн өмнөх боловсролын салбарт 4 удаа, Ерөнхий боловсролын салбарт 5 удаагийн тусгайлсан ажлын хэсэг ирж салбарын удирдах ажилтан, багш нар болон Боловсрол, шинжлэх ухааны газрын мэргэжилтнүүдэд зөвлөн тусалж, дэмжлэг үзүүлэн зөвлөмж өгч ажиллав.
</t>
  </si>
  <si>
    <t>2021 онд Төрийн албаны ерөнхий болон тусгай шалгалт авах танхимыг засварлаж тохижуулсан, орон нутгийн төсвөөс 30.0 сая төгрөгийн хөрөнгө шийдвэрлүүлж, нэмж 18 ширхэг суурин компьютер авсан. Салбар зөвлөл нь Төрийн албаны шалгалт авах зөөврийн 2, суурин 45 ширхэг компьютерийн нөөцтэй болсон. Мөн шалгалтын танхимыг бүрэн засварлаж, ашиглалтад оруулсан зэрэг томоохон ажлууд хийгдсэн. 2022 онд тус шалгалтын танхимд LCD дэлгэцтэй телевиз авсан. Цаашид төрийн албаны ерөнхий болон тусгай шалгалт авах иж бүрэн тоноглогдсон танхимтай болохоор төлөвлөж байна.</t>
  </si>
  <si>
    <t>Улаанхус сумын Хөххөтөл багийг шилэн кабельд холбох ажлыг "Файбер оптик" ХХК 5 багцын хүрээнд гүйцэтгэж байгаа ба 4, 5 дугаар багцын ажил нь бүрэн дуусаж, тухайн оны төлөвлөсөн ажил бүрэн хийгдсэн.</t>
  </si>
  <si>
    <t xml:space="preserve">Дундаж   </t>
  </si>
  <si>
    <t>Аймгийн Холбооны газар болон Монгол банкны урд талын авто замд борооны ус зайлуулах шугам тавих ажлыг "Жол ХХК" хийж гүйцэтгэсэн ба  2024 оны орон нутгийн төсөвт аймгийн төв талбайн хойд талын /хаан банкны урд тал/ авто зогсоолын ус зайлуулах шугам тавих ажлыг тусгахаар төлөвлөн ажиллаж байна.</t>
  </si>
  <si>
    <t>Алтай Таван Богд уул руу зорчиж буй тээврийн хэрэгслүүд нь байгалийн цогцолборт газарт хог тарьж, олон салаа зам гарган хөрсний эвдрэл үүсгэж, нэн ховор, ховор ургамлыг устгахад хүргэсэн тул Монгол-Алтайн нурууны Улсын тусгай хамгаалалттай газруудын хамгаалалтын захиргааны даргын 2023 оны 07 дугаар сарын 28-ны өдрийн А-14 дүгээр тушаалаар Алтай Таван Богд уул руу Шивээт хайрхан болон Их ойгоор талын байгаль хамгаалагчийн нэвтрэх постоос цааш тээврийн хэрэгслээр нэвтрэхийг хориглосон.</t>
  </si>
  <si>
    <t xml:space="preserve">2023 онд тус аймгийн Өлгий, Цэнгэл, Улаанхус, Дэлүүн, Толбо, Алтай, Ногооннуур сумдын төвийн хөгжлийн ерөнхий төлөвлөгөө бүрэн хийгдэж, мөрдөн ажиллаж байгаа ба Буянт сумын төвийн хөгжлийн ерөнхий төлөвлөгөөг хийлгэхээр ажлын даалгавар батлагдаж бэлэн болсон. Цэнгэл сумын хөгжлийн ерөнхий төлөвлөгөөг хийх ажлын даалгавар батлагдсан бөгөөд гүйцэтгэгчийг шалгаруулах худалдан авах ажиллагаа зарласан болно. </t>
  </si>
  <si>
    <t>Цагааннуур боомтын Улаанбайшинтийн суурьшлын бүсийг Улсын тусгай хэрэгцээний газар болон хилийн зурвас газраас УИХ-ын тогтоолоор чөлөөлсөн. Боомтыг өргөтгөх хэсэгчилсэн хөгжлийн төлөвлөгөө боловсруулах ажил дуусах шатанд байна.</t>
  </si>
  <si>
    <t>2023 онд “Сагсай минерал ресурс” ХХК  Алтай сумын Энгэрт,  “Ориент” ХХК  Дэлүүн сумын Чигэртэйн талбайд, “Трой-Унц” ХХК Буянт сумын Бод нэртэй газарт ашигт малтмалын хайгуул тус тус хийгдсэн бол Ногооннуур сумын нутагт “Монголын алт МАК” ХХК Хүрэн гэх газарт геохимийн хайгуул хийгдсэн. “Эж улаан хатуу” ХХК Толбо сумын нутгийн Улаан хажуу талбайд, “Орд талст ресурс” ХХК Сагсай сумын Бөхөний хөндийн газарт нөөц тогтоох өрөмдлөгийн нарийвчилсан хайгуул хийж гүйцэтгэв. Улсын Их Хурлын 2020 оны 24 дугаар тогтоолоор баталсан Монгол Улсын Засгийн газрын 2020-2024 оны үйл ажиллагааны хөтөлбөрийн хүрээнд Баян-Өлгий аймгийн Улаанхус сумын нутагт “Овоот шар-50” төслийг “Эрдэст даян уул” ХХК -аар гүйцэтгүүлж нийт 2568км/кв газарт 1:50 000- ны масштабтай 11 лист талбайд геологийн зураглал, ерөнхий эрлийн ажлын хамрагдах хүрээг нэмэгдүүлэх, бүс нутгийн эдийн засаг, дэд бүтэц, аялал, жуулчлал зэрэг орон нутгийн хөгжлийн чиг хандлагатай уялдуулан хийж байна. Иймд 2023 оны байдлаар тус 11 талбайгаас 9 лист талбайд зураглалын ажил хийж гүйцэтгэсэн ба 9 сарын 15-аас зураглалын ажлаа дуусгаж үлдсэн хоёр лист талбайг 2024 онд хийж гүйцэтгэхээр төлөвлөөд байна.                
 Цэнгэл сумын нутаг дэвсгэрт үйл ажиллагаа явуулдаг Эс Жи Групп ХХК-ийн “ Цагаан овоотын далд уурхай”-д хууль тогтоомжийн хэрэгжилтийг хангаж, болзошгүй эрсдэлээс урьдчилан сэргийлэх тухай 19 заалттай зөвлөмж хүргүүлж биелэлтийг хангуулж ажиллаж байна. Мөн тус компани 2022 оноос дизель мотортой улирлын чанартай үйл ажиллагаа явуулж байсан бөгөөд 2023 оны 6 дугаар сард цахилгаан шугамын сүлжээнд холбох ажилд Улаанхус сумын захиргаанд чиглэл өгч бодлогоор дэмжиж ажиллав.</t>
  </si>
  <si>
    <t>Аймгийн "Нутгийн удирдлагын ордны" барилгын зураг төсвийг "АЕСН" ХХК гүйцэтгэсэн бөгөөд магадлалаар батлагдсан Тус батлагдсан зураг төсвийн дагуу барилгын ажлыг эхлүүлэхэд бэлэн болсон ба газрын ахссудлыг шийдвэрлэсэн.</t>
  </si>
  <si>
    <t xml:space="preserve">Цэргийн албан хаагчдын нийгмийн баталгааг дэмжих зорилгоор Өлгий сумын 13 дугаар багийн нутаг дэвсгэрт баригдсан 150 ортой 25 дугаар цэцэрлэгийн үйл ажиллагааг 09 дүгээр сарын 01-ний өдрөөс эхлүүлсэн.  Цэцэрлэгийн үйл ажиллагаанд шаардлагатай эд зүйлсийг худалдан авахад Боловсрол шинжлэх ухааны яамнаас дэмжлэг үзүүлсэн. Зэвсэгт хүчний 340 дүгээр ангийн дэргэд 150 хүүхдийн цэцэрлэгийн барилга ашиглалтад орсон ба 100 ортой хүүхдийн шинэ цэцэрлэгийн барилгын явц 40 хувьтай байна. </t>
  </si>
  <si>
    <t xml:space="preserve"> Аймгийн ИТХ-ын 2021 оны 02 дугаар сарын 25-ны өдрийн 20 дугаар тогтоолоор Бугат сумын Саят Толгой 8,6 га газар, Алтанцөгц сумын Цамбагарав уул 63 га газар, Улаанхус сумын Тахилгат толгой 0,59 га газруудыг аялал жуулчлалын түр буудаллах цэг, үйлчилгээний цогцолбор байгуулах зориулалтаар 20 жилийн хугацаатай орон нутгийн тусгай хэрэгцээнд хамруулсан. Аймгийн ИТХ-ын 2021 оны 02 дугаар сарын 25-ны өдрийн 21 дүгээр тогтоолоор, 2016 оны 03 дугаар сарын 04-ний өдрийн 70 дугаар тогтоолоор баталсан орон нутгийн тусгай хамгаалалтад авсан газруудын тусгай хамгаалалтад байх хугацааг 15 жилээр сунгах шийдвэр гаргуулан мэдээллийн санд бүртгүүлэн ажиллав. 5.1.4. Аймгийн ИТХ-ын 2021 оны 02 дугаар сарын 25-ны өдрийн 20 дугаар тогтоолоор Бугат сумын Саят Толгой 8,6 га газар, Алтанцөгц сумын Цамбагарав уул 63 га газар, Улаанхус сумын Тахилгат толгой 0,59 га газруудыг аялал жуулчлалын түр буудаллах цэг, үйлчилгээний цогцолбор байгуулах зориулалтаар 20 жилийн хугацаатай орон нутгийн тусгай хэрэгцээнд хамруулсан. Аймгийн ИТХ-ын 2021 оны 02 дугаар сарын 25-ны өдрийн 21 дүгээр тогтоолоор, 2016 оны 03 дугаар сарын 04-ний өдрийн 70 дугаар тогтоолоор баталсан орон нутгийн тусгай хамгаалалтад авсан газруудын тусгай хамгаалалтад байх хугацааг 15 жилээр сунгах шийдвэр гаргуулан мэдээллийн санд бүртгүүлэн ажиллав. </t>
  </si>
  <si>
    <t xml:space="preserve">Өлгий </t>
  </si>
  <si>
    <t>2023.11.20</t>
  </si>
  <si>
    <t xml:space="preserve">Аймгийн Засаг даргын 2023 оны 03 дугаар сарын 24-ний өдрийн А/111 дүгээр захирамжаар Авлигатай тэмцэх “Шүүр” ажиллагааны хүрээнд ажлын хэсэг байгуулагдан ажиллаж, аймгийн хэмжээний төрийн бүх шатны байгууллага, төрийн өмчит болон төрийн өмчийн оролцоотой аж ахуйн нэгж, компаниуд, сум, байгууллагын харьяа нутаг дэвсгэр, салбар нэгжийг бүрэн хамруулан 201 байгууллага/ удирдамжийн дагуу хяналт, шалгалт хийсэн.Авлига, ашиг сонирхлын зөрчлөөс ангид байх, Авлигын хор хөнөөлийн талаар мэргэжлийн байгууллагуудтай хамтран сургалт зохион байгуулж, нийт 2 удаагийн зөвлөгөөнд 600 гаруй албан хаагч хамрагдав. Авлигатай тэмцэх газраас зохион байгуулсан Авлигын эсрэг  “Нэгдье” аяны хүрээнд зохион байгуулагдаж буй ажлуудыг олон нийтэд сурталчлан таниулах ажлыг амжилттай зохион байгуулж, аяны талаар аймгийн төв болон сумдад орох, гарах замын хажууд байрлах самбарт байршуулж, цахим сурталчилгааны материалыг Засаг даргын Тамгын газрын болон харьяа байгууллагуудын албаны цахим хуудас болон нийгмийн сүлжээгээр олон нийтэд хүргэх ажлыг тогтмол зохион байгуулан ажиллав. Авлигатай тэмцэх газрын АТГ - Олон Нийтийн Төв фэйж хуудсанд тавигдсан шторк, зурагт хуудсуудыг тогтмол /шэйрлэж/ хуваалцаж ажилласан болно.  Авлигын эсрэг үйл ажиллагааг мэдээлэн сурталчлах “Шударга ёс, хөгжил дэвшилд 110” мэдээллийн самбарыг аймгийн Засаг даргын Тамгын газрын үүдний хэсэгт болон аймгийн Засаг даргын эрхлэх асуудлын хүрээний байгууллагуудын үйлчилгээний заал, танхимд   ажиллуулж, мэдээллийг сар бүр тогтмол шинэчлэн ажиллаж байна. “Шударга ёс, хөгжил дэвшилд 110” дугаарын наалтыг /хаалганд/ иргэд, албан хаагчдын нүдэнд ил харагдахуйц байршуулсан болно. Нийт 95 байгууллагын 800 гаруй хаалганд наасан болно. Мөн Авлигыг мэдээл 110 наалтыг удирдах албан тушаалтнуудын хаалганд болон төсөвт байгууллагуудын хаалга, үүдэнд зэрэг боломжтой хэлбэрээр нааж, байршуулсан. Нийт 500 гаруй ширхэг наалтыг нааж, ном, гарын авлага, зурагт, хэвлэмэл хуудсуудыг бусад төрийн захиргааны болон төрийн үйлчилгээний байгууллагуудад тарааж өгч мэдээллийн самбаруудад байршуулж, иргэд, олон нийтийг мэдээллэээр тогтмол ханган ажиллаж байна. Үндэсний хэмжээний цогц бодлогын баримт бичиг болох E-MONGOLIA хөтөлбөрийн хүрээнд төрийн бүх үйлчилгээг үе шаттайгаар цахимжуулах, иргэдийн гарт нэг цонхоор хүргэх зорилготой вэб портал болон гар утасны аппликэйшн суулгаж ажиллаж байна.  1521 үйлчилгээг нэвтрүүлж ажиллаж байна.  Мөн дотоод системийн “erp” системийг 26 байгууллагад нэтрүүлсэн. Нутгийн захиргааны байгууллагын удирдах, гүйцэтгэх зэрэг 450 албан хаагчдыг албаны цахим хаягтай болгосон. Төрийн үйлчилгээний шат дамжлага 52 төрлийн төрийн захиргааны байгууллагуудын   төрийн үйлчилгээг цахимд шилжүүлэн  хүнд суртлыг зохих түвшинд  бууруулан ажиллаж байна.
</t>
  </si>
  <si>
    <t xml:space="preserve">2021 онд Төрийн албаны зөвлөлөөс зөвшөөрөл олгосны дагуу аймгийн ХДТ, Музей,Нийтийн номын сангийн дарга, сумдын соёлын төвийн дарга нраын албан тушаалын тодорхойлолтыг аймгийн Засаг даргын 2021 оны А/25 дугаар захирамжаар, аймгийн Соёлын хэлтсийн даргын албан тушаалын тодорхойлолтыг 2021 оны А/429 дүгээр захирамжаар, аймгийн ЗДТГ-ын Хяналт-шинжилгээ, үнэлгээний хэлтсийн даргын албан тушаалын тодорхойлолтыг 2021 оны А/57 дугаар тушаалаар тус тус батлуулсан. Мөн нутгийн захиргааны байгууллагуудын 278 батлагдсан албан тушаалын тодорхойлолтыг Төрийн албаны зөвлөлийн тус аймаг дахь Салбар зөвлөлд бүрдүүлж, хадгаламжийн нэгж үүсгэсэн. 2022 онд аймгийн Засаг даргын Тамгын газрын удирдах, гүйцэтгэх албан тушаалын тодорхойлолтыг Салбар зөвлөлөөр хэлэлцэн, хянаж холбогдох баримт бичгийн хамт тус газрын шинэчлэн батлах 4 орон тооны, өөрчлөлт оруулах 19 орон тооны, нийт 23 төрийн захиргааны гүйцэтгэх албан тушаалын тодорхойлолтыгхянуулж, Төрийн албаны зөвлөлийн 2022 оны “Зөвшөөрөл олгох тухай” 337 дугаар тогтоолоор батлах зөвшөөрөл олгосон. Мөн аймгийн ИТХ-ын ажлын албаны хэлтсийн дарга, мэргэжилтнүүдийн албан тушаалын тодорхойлолтын төслийг салбар зөвлөлийн хурлаар хэлэлцэн, холбогдох нэмэлт өөрчлөлт оруулан Төрийн албаны зөвлөлийн 2022 оны “Зөвшөөрөл олгох тухай” 290, 391 дүгээр тогтоолоор тус газрын төрийн захиргааны удирдах, гүйцэтгэх 8 албан тушаалын тодорхойлолтыг батлах зөвшөөрөл олгосон. Түүнчлэн Монгол Улсын Засгийн газрын 2021 оны 377 дугаар тогтоол, Боловсрол, Шинжлэх ухааны сайдын 2022 оны А/125 дугаар тушаалыг хэрэгжүүлэх ажлын хүрээнд аймгийн Засаг даргын 2022 оны 7 дугаар сарын 5-ны өдрийн А/462 дугаар захирамжаар тус газрын бүтэц, орон тоог шинэчлэн баталсантай холбогдуулан, өөрчлөлт оруулах болон шинээр боловсруулах төрийн захиргааны албан тушаалын удирдах, гүйцэтгэх албан тушаалын тодорхойлолтыг хянуулж, батлах зөвшөөрөл авахаар Салбар зөвлөлийн 2022 оны 9 дүгээр сарын 6-ны өдрийн 174 дүгээр албан бичгээр хүргүүлж ажиллаа. Мөн түүнчлэн Монгол Улсын Засгийн газрын 2022 оны 194 дүгээр тогтоолоор зарим төрийн захиргааны албан тушаалын ангилал, зэрэглэлд өөрчлөлт орсонтой холбоотойгоор сумын Засаг даргын Тамгын газрын төрийн захиргааны удирдах, гүйцэтгэх албан хаагчдын албан тушаалын тодорхойлолтод өөрчлөлт оруулах саналаа ТАЗСЗ-ийн 2022 оны 9 дүгээр сарын 30-ны өдрийн 188 дугаар албан бичгээр хүргүүлсэн. Мөн ТАЗ-ийн 2022 оны 264 дүгээр тогтоолоор сумдын Засаг даргын Тамгын газрын багийн  нийгмийн ажилтны албан тушаалын тодорхойлолтыг, 2022 оны 364 дүгээр тогтоолоор сумдын ИТХ-ын ажлын албаны мэргэжилтний албан тушаалыг тодорхойлолтыг батлах зөвшөөрлийг тус тус олгосон ба Өлгий сумын 12 багийн нийгмийн ажилтны тусгай шалгалт зохион байгуулж, хууль ёсны томилгоотой болгосон.
</t>
  </si>
  <si>
    <t>Төрийн хэмнэлтийн тухай хуулийн хүрээнд  санхүүжилт шийдвэрлэгдээгүй. /Хасах саналтай байна.</t>
  </si>
  <si>
    <t>Өлгий</t>
  </si>
  <si>
    <t>Бүлэг</t>
  </si>
  <si>
    <t>Дэд бүлэг</t>
  </si>
  <si>
    <t>Зорилтын тоо</t>
  </si>
  <si>
    <t>Арга хэмжээ</t>
  </si>
  <si>
    <t xml:space="preserve">Хэрэгжилтийн явцын хувь /%/ </t>
  </si>
  <si>
    <t>Хэрэгжилтийн хувь</t>
  </si>
  <si>
    <t>Хугацаа болоогүй</t>
  </si>
  <si>
    <t>тухайн жилээр</t>
  </si>
  <si>
    <t xml:space="preserve">1.1.Ковид-19 цар тахалтай холбоотой </t>
  </si>
  <si>
    <t>ХОЁР. ХҮНИЙ ХӨГЖЛИЙН БОДЛОГО</t>
  </si>
  <si>
    <t>2.1.Эрдэм боловсролд эрс өөрчлөлт</t>
  </si>
  <si>
    <t>2.2.Эрүүл мэнд-Эрхэм байлаг</t>
  </si>
  <si>
    <t>2.3. Ажилтай иргэн, амьжиргаатай өрх</t>
  </si>
  <si>
    <t>2.4. Чийрэг бие, шилдэг тамирчид</t>
  </si>
  <si>
    <t>2.5. Хойч үеийнхний төлөө</t>
  </si>
  <si>
    <t>2.6. Эх оронч үзэл, уламжлалт соёл</t>
  </si>
  <si>
    <t>ГУРАВ.  ЭДИЙН ЗАСГИЙН БОДЛОГО</t>
  </si>
  <si>
    <t>3.1. Сан хөрөнгө, сахилга дэг журам</t>
  </si>
  <si>
    <t>3.2.Ашигт малтмал, ард түмний сан хөмрөг</t>
  </si>
  <si>
    <t>3.3.Уламжлалт салбар, урагшлах тэмүүлэл</t>
  </si>
  <si>
    <t>3.4. Алтайн хишиг-аялал жуулчлал</t>
  </si>
  <si>
    <t>3.5. Гэрэл, илч, гэгээн амьдрал</t>
  </si>
  <si>
    <t>3.6. Цагийг товчилсон цардмал зам</t>
  </si>
  <si>
    <t>3.7. Хотын жавхаа, холч бодлого</t>
  </si>
  <si>
    <t>3.8.Сансарын холбоо, цахим мэдээлэл</t>
  </si>
  <si>
    <t>ДӨРӨВ. ШУДАРГА ЗАСАГЛАЛ, ШУУРХАЙ ҮЙЛЧИЛГЭЭ</t>
  </si>
  <si>
    <t>4.1.Төр, түмний эргэх холбоо</t>
  </si>
  <si>
    <t>4.2.Мэргэшсэн, хариуцлагатай төрийн алба</t>
  </si>
  <si>
    <t>4.3.Иргэний эрх, нийтийн эрх ашиг</t>
  </si>
  <si>
    <t>ТАВ. ЭРҮҮЛ, ЦЭВЭР, АЮУЛГҮЙ ОРЧИН</t>
  </si>
  <si>
    <t>5.1.Ээлтэй Эко бүс</t>
  </si>
  <si>
    <t>6.1. Төрөлх нутаг, төгөлдөр хөгжил</t>
  </si>
  <si>
    <t>6.2 Орон нутаг, оргилуун хөдөлмөр</t>
  </si>
  <si>
    <t>АЙМГИЙН ЗАСАГ ДАРГЫН ТАМГЫН ГАЗРЫН ХЯНАЛТ-ШИНЖИЛГЭЭ, ҮНЭЛГЭЭНИЙ ХЭЛТЭС</t>
  </si>
  <si>
    <t>Тайлант онд Сагсай, Улаанхус, Ногооннуур ,Алтанцөгц, Баяннуур сумдад малын тэжээл болон төмс хүнсний ногоог тариалах зорилготой Ховд гол дагуух хэсэгчилсэн атар газрыг ашиглалтанд оруулахаар усалгаа хийгдсэн.Алтанцөгц, Баяннуур сумын тариаланч иргэд нэгдэж Ховд голоос суваг шуудууг янзлан шинээр суваг гарган тариалангийн талбайг услаж байна.Төмс хүнсний ногоо түлхүү тариалдаг Баяннуур сумд тарималын сэлгээг заавар зөвлөгөөний дагуу хийж гүйцэтгэсэн.Тус онд аймгийн хэмжээнд 780 га газарт малын тэжээл тариалах мөн 155 га-д хүнсний ногоо тариалхаар төлөвлөсөн.800 га-д малын тэжээл тариалж үүнээс 1666 тн хүнсний ногоо 3996,75 тн ургац хураан аваад байна.</t>
  </si>
  <si>
    <t xml:space="preserve">1.Төрийн байгууллагын газар эзэмших эрхийн 000008988 дугаартай гэрчилгээг 2021 оны 07 дугаар сарын 09-ний өдөр авсан.
2. Аймгийн Иргэдийн төлөөлөгчдийн хурлын хуралдааны 2021 оны 06 дугаар сарын 29-ний өдрийн 26 дугаар тогтоолоор 4.095.000 /дөрвөн сая ерөн таван мянган/ төгрөгийн үнэтэй 273 м.кв балансаас балансад шилжих газрын асуудал шийдэгдсэн. 
3. Барилгын зураг төслийг “ББСМО” ХХК гүйцэтгэсэн болно. </t>
  </si>
  <si>
    <t>ЭХ ОРОНЧ ҮЗЭЛ, УЛАМЖЛАЛТ СОЁЛ                                                                                                                                                                                                                                                                                              
2.6. Угсаатны бүлгүүдийн үнэт зүйл уламжлалт өв соёлоо дээдэлж, иргэдийг соён гэгээрүүлж, аймгийн соёлын бүтээлч үйлдвэрийг хөгжүүлэн, нүүдлийн соёл иргэншлийг хөгжүүлэхэд дэмжлэг үзүүлнэ.</t>
  </si>
  <si>
    <t xml:space="preserve"> ХОЙЧ ҮЕИЙНХНИЙ ТӨЛӨӨ                                                                                                                                                                                                                                                        
2.5. Гэр бүл,      эмэгтэйчүүд, хүүхдийн хөгжлийг дэмжиж, аймаг, орон нутгийн хөгжилд оюутан, залуучуудын оролцоог нэмэгдүүлнэ.</t>
  </si>
  <si>
    <t xml:space="preserve">  ЧИЙРЭГ БИЕ, ШИЛДЭГ ТАМИРЧИД                                                                                                                                                                                                                                                                                  
 2.4. Нийтийн биеийн тамирыг эрүүл, идэвхтэй амьдралын хэв маяг, аж төрөх ёсны салшгүй хэсэг болгож, орон нутгийн тамирчдыг дэмжиж өрсөлдөх чадвар, амжилтыг нэмэгдүүлнэ.</t>
  </si>
  <si>
    <t xml:space="preserve">  АЖИЛТАЙ ИРГЭН, АМЬЖИРГААТАЙ ӨРХ                                                                                                                                                                                                    
  2.3. Нийгмийн халамж, ахмад настан, хөгжлийн бэрхшээлтэй иргэн, зорилтот бүлэг рүү чиглэсэн үйлчилгээний чанар, хүртээмжийг сайжруулж, нийт хүн амын хөдөлмөр эрхлэлтийг нэмэгдүүлж,  дундаж давхаргын хүрээг өргөжүүлэн, хүн амын ядуурлын түвшинг бууруулна. </t>
  </si>
  <si>
    <t xml:space="preserve">        ЭРҮҮЛ МЭНД– ЭРХЭМ БАЯЛАГ                                                                                                                                                                                                                                                                                                                                 
   2.2. Өвчнөөс урьдчилан сэргийлэх, эрт илрүүлэх тогтолцоог бэхжүүлж, орчин үеийн оношилгоо, эмчилгээний технологийг өргөжүүлж, эрүүл мэндийн тусламж, үйлчилгээний чанар, хүртээмжийг сайжруулна. </t>
  </si>
  <si>
    <t xml:space="preserve">   САН ХӨРӨНГӨ, САХИЛГА ДЭГ ЖУРАМ                                                                                                                                                                                                                                                           
3.1. Төсвийн үр дүнтэй төлөвлөлт, сахилга батыг сайжруулж, төсвийн зарцуулалтын хяналт, хариуцлагыг дээшлүүлнэ.</t>
  </si>
  <si>
    <t xml:space="preserve">  АШИГТ МАЛТМАЛ, АРД ТҮМНИЙ САН ХӨМРӨГ                                                                                                                                                                                                                                     
  3.2. Хариуцлагатай уул уурхайг хөгжүүлж, орон нутгийн хөгжилд оруулах хувь нэмрийг дээшлүүлнэ. </t>
  </si>
  <si>
    <t>АЛТАЙН ХИШИГ- АЯЛАЛ ЖУУЛЧЛАЛ                                                                                                                                                                                                                     
3.4. Байгалийн үзэсгэлэнт газар, үндэсний өв, соёл, зан заншлыг түшиглэн аялал жуулчлалыг хөгжүүлнэ.</t>
  </si>
  <si>
    <t xml:space="preserve"> УЛАМЖЛАЛТ САЛБАР, УРАГШЛАХ ТЭМҮҮЛЭЛ                                                                                                                                                                                                      
3.3. Хүнс, хөдөө аж ахуй, газар тариалан, мал эмнэлгийн бодлогуудыг орон нутагт хэрэгжүүлж, түүхий эдийн нөөцөд тулгуурлан орон нутгийн онцлогт тохирсон ажлын байр нэмэгдүүлж,                                                                                                эдийн засгийн өсөлтийг дэмжих үйлдвэрлэлийг хөгжүүлнэ.</t>
  </si>
  <si>
    <t>ГЭРЭЛ, ИЛЧ, ГЭГЭЭН АМЬДРАЛ                                                                                                                                                                                                                                                  
3.5. Эрчим хүчний найдвартай, аюулгүй, тогтвортой байдлыг бүрэн хангана.</t>
  </si>
  <si>
    <t xml:space="preserve"> ЦАГИЙГ ТОВЧИЛСОН ЦАРДМАЛ ЗАМ                                                                                                                                                                                                                                               
3.6. Байгаль орчинд ээлтэй, эрэлтэд нийцсэн, тогтвортой, хүртээмжтэй аюулгүй тээврийн үйлчилгээг хөгжүүлнэ.</t>
  </si>
  <si>
    <t xml:space="preserve"> ХОТЫН ЖАВХАА, ХОЛЧ БОДЛОГО                                                                                                                                                                                                                                                               
3.7. Аймгийн  хот, суурин газрыг тогтвортой хөгжүүлж, хотын иргэдийн одоогийн ба ирээдүйн эрүүл, аюулгүй байдлыг хангах, амьдрах таатай орчныг бүрдүүлсэн, өрсөлдөх чадвартай хот суурин газрыг бий болгоно.</t>
  </si>
  <si>
    <t xml:space="preserve">  МЭРГЭШСЭН, ХАРИУЦЛАГАТАЙ ТӨРИЙН АЛБА                                                                                                                                                                                                             
  4.2. Төрийн байгууллагын чадавхыг бэхжүүлж, харицлагатай, ёс зүйтэй, мэргэшсэн, тогтвортой, шударга төрийн албыг бий болгоно.</t>
  </si>
  <si>
    <t xml:space="preserve">  ИРГЭНИЙ ЭРХ, НИЙТИЙН ЭРХ АШИГ                                                                                                                                                                                                                            
4.3. Иргэдийн аюулгүй, амар тайван байдлыг хангана.</t>
  </si>
  <si>
    <t>Малын тэжээлийн үйлдвэрлэлийг нэмэгдүүлэхэд санаачлага гаргасан аж ахуйн нэгж, иргэдэд зээл олгож, дэмжлэг үзүүлэх</t>
  </si>
  <si>
    <t xml:space="preserve">Малын тэжээл түлхүү тариалалт хийдэг сумдын Ховд гол дагуух хэсэгчилсэн атар газрыг ашиглалтад оруулж, тус оны төлөвлөгөөнд тусагсан тариалалт 790 га-аар хийх </t>
  </si>
  <si>
    <t>ЭЭЛТЭЙ ЭКО БҮС                                                                                                                                                                                                                                                                                      
5.1. Байгалийн нөөц, орчны бохирдлыг бууруулах бодлогыг орон нутагт хэрэгжүүлж, хүрээлэн буй орчныг сайжруулна.</t>
  </si>
  <si>
    <r>
      <t xml:space="preserve">2022 онд Эрүүл мэндийн яамнаас ЗӨСТөвд 10.6 сая төгрөгийн өртөг бүхий 8 нэр төрлийн  нийт 2697 ширхэг нэг удаагийн хамгаалах хувцас хэрэгсэл, 95.64 сая төгрөгийн өртөг бүхий 1 нэр төрлийн (хамгаалалтын нүдний шил) 10000 ширхэгийг тус тус хуваарилан,  ирүүлснийг хамгаалах хувцас хэрэгслийн нөөцөд хадгалан, бэлэн байдлыг хангаж ажиллав.              Байгууллагын төсвийн нөөц бололцоогоор </t>
    </r>
    <r>
      <rPr>
        <b/>
        <sz val="12"/>
        <rFont val="Arial"/>
        <family val="2"/>
      </rPr>
      <t>2023 он</t>
    </r>
    <r>
      <rPr>
        <sz val="12"/>
        <rFont val="Arial"/>
        <family val="2"/>
      </rPr>
      <t xml:space="preserve">д  926,000 төгрөгийн өртөг бүхий 2 нэр төрлийн (Жавелион, 96%-ийн этилийн спирт) халдваргүйжүүлэлтийн бодисын нөөц бүрдүүлсэн. Ковид-19 цар тахлын голомтын болон урьдчилан сэргийлэх халдваргүйжүүлэлтийн ажлыг зохион байгуулан  2023 оны 3 дугаар сард Нисэх буудал, ”Медиана" ресторан, зочид буудал, Хөгжимт драмын театр, 2 иргэний гэрт тус тус КОВИД-19 цар тахлаас урьдчилан сэргийлэх халдваргүйжүүлэлтийг нийт 6 объектын 3030 мкв талбайд хийж гүйцэтгэв.  </t>
    </r>
  </si>
  <si>
    <r>
      <t xml:space="preserve">ХӨСҮТ-өөс Sancure Natch cs болон Bio-Rad Cfx 96 тоног төхөөрөмжийн оношлуур болон дагалдах хэрэгслүүдийг 2021 оны  3 дугаар сараас  хүлээн авч,  лабораторийн ажлын урсгалыг оновчтой болгож, туршилтын шинжилгээг хийж, эхэлсэн.    Манай аймгийн хэмжээнд </t>
    </r>
    <r>
      <rPr>
        <b/>
        <sz val="12"/>
        <rFont val="Arial"/>
        <family val="2"/>
      </rPr>
      <t>2023 оны</t>
    </r>
    <r>
      <rPr>
        <sz val="12"/>
        <rFont val="Arial"/>
        <family val="2"/>
      </rPr>
      <t xml:space="preserve"> байдлаар 1662 хүний ПГУ шинжилгээ хийгдэж,  Коронавируст (КОВИД-19) халдварын 2 тохиолдол батлагдаж, голомтын хариу арга хэмжээг зохион байгуулж ажилласан. </t>
    </r>
  </si>
  <si>
    <r>
      <t>"СӨБ-ХӨГЖИЛ" дэд хөтөлбөрийн хүрээнд 2022- 2023 онуудад дараах ажлуудыг хийж гүйцэтгэсэн. Үүнд: 2022 онд “Багшийн хөгжилд- арга зүйчийн оролцоо” сэдэвт арга зүйч нарт зөвлөн туслах сургалтыг аймгийн төвд сургуулийн өмнөх боловсролын зөвлөх багтай хамтран амжилттай зохион явуулсан. АЙМГИЙН СӨБ-ЫН БАГШ НАРЫГ ЧАДВАРЖУУЛАХ ЦОГЦ ТӨЛӨВЛӨГӨӨ батлуулан, хэрэгжилтийг хангуулан ажилласан. СӨБ-ын хүүхэд хөгжүүлэх 6 чиглэлийн хүрээнд багш бүрийг хамруулсан "Шилдэг арга зүйтэй багш" сэдэвт үйл ажиллагааг цахимаар зохион байгуулж, арга зүйн зөвлөгөө өгч ажилласан.  Мөн СӨБ-ын салбарын залуу багш нарын дунд "Сайн хичээл үйл ажиллагаа"-ааг графикийн дагуу бүсээр амжилттай зохион байгуулж , 132 багш оролцсон. Үр дүнд нь сургалт үйл ажиллагааг зохион байгуулах, сургалтын агуулга, зорилгыг хүүхдийн нас, сэтгэхүй, хөгжлийн онцлогт тохируулан зөв тодорхойлох, хүүхэд бүртэй ажиллах арга зүйд суурилан сургалтыг уян хатан төлөвлөх, зохион байгуулах ур чадварт сурган дэмжих нөхцөлийг бүрдүүлж өгсөн болно. Түүнчлэн нийт цэцэрлэгийн тэргүүлэх зэрэгтэй багш нарын дунд "Миний сайн туршлага" сэдэвт үзүүлэх сургалтыг явуулахад Өлгий сумын 1, 2, 12, 5, 4, 10, 12, Бугат-1, 2, Сагсай-1, Ногооннуур-1, 2 дугаар цэцэрлэгүүдийн 23 багш өөрсдийн тэргүүн туршлагыг түгээх ажлыг амжилттай зохион байгуулсан.  Мөн СӨБ-ын удирдах ажилтнуудын дунд сайн туршлагыг түгээн дэлгэрүүлэх зорилгоор "СӨБ-ын байгууллагын тулгамдаж буй асуудал, онцгой нөхцөл дэх менежмент" сэдвээр итгэлийн уралдааныг зохион явуулж , түрүүлсэн эрхлэгч нарыг батламж, үнэ бүхий зүйлээр шагнан урамшуулсан.</t>
    </r>
    <r>
      <rPr>
        <b/>
        <sz val="12"/>
        <rFont val="Arial"/>
        <family val="2"/>
      </rPr>
      <t>2023 онд</t>
    </r>
    <r>
      <rPr>
        <sz val="12"/>
        <rFont val="Arial"/>
        <family val="2"/>
      </rPr>
      <t xml:space="preserve"> 2, 5 дугаар цэцэрлэгийн ахмад багш нарын оролцоотойгоор "Багш- багшаасаа суралцъя" сэдэвт нэвтрүүлэг бэлтгэж, ахмад багш болох Х.Күлияш, У.Хуралай нарын туршлагыг түгээн дэлгэрүүлэх ажлыг Дербес ТВ-тэй хамтран зохион байгуулсан. Мөн Баян-Өлгий аймгийн Сургуулийн өмнөх боловсрол пейж хуудас нээж, "Багш- багшаасаа суралцъя" аяныг зохион байгуулан, үүнд нийтдээ 156 бүлгийн багш, 96 туслах багш оролцож өөрсдийн сайн туршлагыг түгээн бие биенээсээ суралцах ажлыг амжилттай зохион байгуулсан ба хамгийн идэвхтэй оролцсон багш нарыг шагнаж урамшуулан ажилласан. Эхний 5 жилдээ ажиллаж буй багш нарт "Залуу багш нарын ур чадварын уралдаан"-ыг зохион байгуулсан. Аймгийн хэмжээний цэцэрлэгүүдээс 131  залуу багш  оролцож, багш нарын оюуны ур чадвар, бүтээлч сэтгэлгээ,  бага насны хүүхэдтэй ажиллах арга, эв дүй, багшлахуйн ур авьяасыг нэмэгдүүлж, манлайлах ур чадварыг нь дээшлүүлсэн. 
</t>
    </r>
  </si>
  <si>
    <r>
      <rPr>
        <sz val="12"/>
        <rFont val="Arial"/>
        <family val="2"/>
      </rPr>
      <t>Энэ хөтөлбөрийг "Багшийн хөгжил-Сургалтын чанар" хөтөлбөртэй нийлүүлж "Сургуулийн хөгжил-Багшийн хөгжил-Сургалтын чанар" хөтөлбөр нэртэйгээр аймгийн ИТХ-ын хурлаас баталсаны дагуу хэрэгжүүлж байгаа. Уг хөтөлбөрийн биелэлт 2.1.3 дугаар зорилтод дэлгэрэнгүй бичигдсэн болно</t>
    </r>
    <r>
      <rPr>
        <sz val="12"/>
        <color rgb="FFFF0000"/>
        <rFont val="Arial"/>
        <family val="2"/>
      </rPr>
      <t xml:space="preserve">.                                                                                                        </t>
    </r>
  </si>
  <si>
    <r>
      <t>Хөтөлбөрийн хэрэгжилт хангагдсан байна.</t>
    </r>
    <r>
      <rPr>
        <sz val="12"/>
        <color theme="1"/>
        <rFont val="Arial"/>
        <family val="2"/>
      </rPr>
      <t xml:space="preserve"> /50% хүртэл/</t>
    </r>
  </si>
  <si>
    <r>
      <rPr>
        <b/>
        <sz val="12"/>
        <rFont val="Arial"/>
        <family val="2"/>
      </rPr>
      <t>Монгол хэл</t>
    </r>
    <r>
      <rPr>
        <sz val="12"/>
        <rFont val="Arial"/>
        <family val="2"/>
      </rPr>
      <t xml:space="preserve">:  1. Монгол хэлний багш нарт онлайнаар 4 удаа, танхимаар 2 удаа сургалт зохион байгуулсан. Үүнд: 1." ЭЕШ-ын энэ хичээлийн жилийн байдалд дүн шинжилгээ хийж, цаашид анхаарах асуудал, хийгдэх ажлын талаарх" сургалтад 56 багш, "Шинэ эрин" сургуулийн багш М.Алтанзулаас "ЭЕШ-д сурагчдыг хэрхэн амжилттай бэлтгэх вэ" сэдэвт захиалгат сургалт авч 42 багш, " Мэлмий хөтөч " академийг үүсгэн байгуулагч, "ХҮМҮҮН" олон улсын сургуулийн багш Д. Батмөнхтэй хамтран Монгол бичгийн бийрэн бичлэгийг хэрхэн бичиж сурах талаар  5 өдрийн сургалтад 32 багш тус тус хамрагдсан. 2. Б.Базылханы нэрэмжит Монгол хэлний олимпиадыг 3-12 дугаар ангийн сурагчид болон бага ангийн багш нарын дунд, "Яргуй наадам"-ыг аймгийн хэмжээний бүх сургуулиудын бага ангийн сурагчдын дунд 4 ангиллаар  явуулж,  400 гаруй сурагчийг хамруулав. 3. Монгол бичгийн хурдан уншигчийн уралдаанд 8-9, 10-12 дугаар ангийн ангилалд 70 гаруй сурагч оролцсоноос эхний байр эзэлсэн 9 сурагч, 2 багш Улаанбаатар хотод явагдсан улсын уралдаанд оролцож, Алтай сумын ЕБ-ын сургуулийн сурагч улсад 2-р байранд шалгарсан. 4. "Нэг- нэгнийхээ арга зүй, туршлагаас суралцъя" сэдэвт ажлын хүрээнд монгол хэлний ахмад багш нар үндэсний бичгээр сурагчдад үзүүлэх хичээл зааж, бүтээлийн үзэсгэлэнгээ гаргасан нь үр дүнтэй боллоо. Аймгийн хэмжээнд зохион явуулсан монгол хэлний багш нарын ур чадварын уралдаанд ЕБ-ын сургуулиудаас шалгарсан 19 багш оролцож, ЕБ-ын лаборатори 3 дугаар сургуульд 3 өдрийн турш хичээл зааж, туршлагаа түгээн дэлгэрүүлэв. 5.“Манай байгууллагын үйл ажиллагаанд тулгамдаж буй асуудал, цаашид шийдвэрлэх арга зам” сэдэвт итгэлийн уралдааныг төрийн 10 байгууллага, ЕБС-ийн 10 сургуулийн дунд  зохион байгуулав. </t>
    </r>
    <r>
      <rPr>
        <b/>
        <sz val="12"/>
        <rFont val="Arial"/>
        <family val="2"/>
      </rPr>
      <t>Казах хэл</t>
    </r>
    <r>
      <rPr>
        <sz val="12"/>
        <rFont val="Arial"/>
        <family val="2"/>
      </rPr>
      <t xml:space="preserve">: 1. 2023 оны 8 дугаар сарын 30-ны өдөр казах хэлний багш нарт сургалт зохион явуулсан ба уг сургалтад 19 багш хамрагдсан. Олон Улсын эх хэлний өдрийг тохиолдуулан “Эх хэл минь–эрхэм баян” сэдэвт уралдааныг Олон улсын хэмжээнд 4 үе шаттай зохион байгуулсан. Уг уралдаанд Баян-Өлгий аймгийн ЕБ-ын сургууль тус бүрээс казах хэлний багшаас бусад  өөр судлагдахууны багш, Казахстан улсын Павлодар хотын Ы.Алтынсарины нэрэмжит казах гимнази-интернат сургууль, Павлодар хотын Хими-биологийн гүнзгийрүүлсэн  сургалттай сургуулиудын өөр судлагдахууны 10 багш, аймгийн 40 багш нийт 50 багш оролцлоо. 2."Номтой нөхөрлөе" сэдэвт уралдааныг 3 үе шаттай зохион байгуулж, аймгийн ЕБ-ын 5 дугаар сургуулийн 7 дугаар ангийн нийт 203 сурагч оролцлоо. 3.2023 оны 8 дугаар сарын 30-ны өдөр казах хэлний багш нарт сургалт зохион явуулсан ба уг сургалтад 19 багш хамрагдсан. 4.Казах хэлний олимпиадын 2-ын давааг 2023 оны 3 дугаар сарын 18-19-ний өдрүүдэд мэргэжлийн багш нар болон  10-12 дугаар ангийн сурагчдын дунд зохион байгуулсан. Олимпиадад нийт 54 сурагч, 48 багш оролцсон. Уг олимпиадаас түрүүлсэн сурагчид Казахстан улсын Астана хотод зохион байгуулагдсан Олон Улсын казах хэлний олимпиадад амжилттай оролцож, 12 дугаар ангийн 3 сурагч Казахстан Улсын Их сургуульд тэтгэлэгээр суралцах эрхийн бичгээр шагнагдав. </t>
    </r>
    <r>
      <rPr>
        <b/>
        <sz val="12"/>
        <rFont val="Arial"/>
        <family val="2"/>
      </rPr>
      <t>Тува хэл:</t>
    </r>
    <r>
      <rPr>
        <sz val="12"/>
        <rFont val="Arial"/>
        <family val="2"/>
      </rPr>
      <t xml:space="preserve">  Цэнгэл сумын ЕБ-ын 2 дугаар сургуулийн багш нар Ховд аймагт туршлага судалсан. </t>
    </r>
  </si>
  <si>
    <r>
      <t xml:space="preserve">Эхний 9 дүгээр сард </t>
    </r>
    <r>
      <rPr>
        <sz val="12"/>
        <color rgb="FF000000"/>
        <rFont val="Arial"/>
        <family val="2"/>
      </rPr>
      <t xml:space="preserve">хүүхдийн мөнгөний асуудлаар хандсан иргэдийн зөрүүтэй мэдээллийг цаг тухайд нь ХАӨМСанд өөрчлөлтийг тусгах зорилгоор овог нэрээ сольсон 55 хүн, нас барсан төлөвт орсон 12 хүнийг сэргээх, ХАӨМСанд орохгүй алдаа үүсгэж байгаа 5 хүн, үндэс угсаа зөрүүтэй байгаа 11 хүн, хүйс нь алдаатай 1 хүний мэдээллийг ТӨШГазрын Хүн ам, орон сууцны тооллогын хэлтэстэй хамтарч шуурхай засаж сайжруулсан.    Мөн Хүн ам өрхийн мэдээллийн сангийн баяжилтыг тогтмол хийж багийн Засаг дарга, сумын статистик хариуцсан ажилтнуудтай хамтран 2023 оны эхний 9 дүгээр сарын байдлаар төрсөн 2092 хүүхдийн мэдээллийг ХАӨМСанд оруулж, нас барсан 393  хүн хасагдсан. Хүн ам болон өрхийн үзүүлэлтийн алдааны протоколыг үндэслэн хувь хүний бүлгийн 341 алдаа, өрхийн бүлгийн 75 алдаа засагдсан. Засаг захиргааны нэгж хоорондох, байршлын хувьд (хот, хөдөө) явагдах хүн амын суурьшлын шилжих хөдөлгөөн хийгдэж, 61 хүнийг тодотгож, ХАӨМСангаас баталгаажуулалтыг нь идэвхжүүлэн, шилжилт хүлээгдэж буй 10 хүний шилжилтийг хүлээн авсан. Түүнчлэн Булган, Сагсай, Цэнгэл, Буянт сумдад очиж ХАӨМСангийн чанарт хяналт хийж, хүн амын үзүүлэлтийн бүлгийн  81 алдаа, өрхийн бүлгийн 7 алдаа, байршил тодорхойлоогүй 10 өрхийн алдааг сум хариуцсан мэргэжилтэн, багийн Засаг дарга нартай хамтарч засаж сайжруулсан. Шинээр төрсөн 5 хүүхдийн мэдээллийг ХАӨМСанд бүртгэж, ажилласан  болно.                                                                                                            </t>
    </r>
  </si>
  <si>
    <r>
      <t xml:space="preserve">                                                                                                                                        </t>
    </r>
    <r>
      <rPr>
        <b/>
        <sz val="12"/>
        <color rgb="FF000000"/>
        <rFont val="Arial"/>
        <family val="2"/>
      </rPr>
      <t xml:space="preserve">  Дундаж</t>
    </r>
  </si>
  <si>
    <r>
      <t xml:space="preserve">Өлгий сумын 9,10 дугаар баг, Мусахан-2 хороолол, Өлгий сумын 3 дугаар багийн айл өрхүүдийг 2022 онд цахилгаан эрчим хүчээр хангахад Орон нутгийн хөгжлийн сангийн хөрөнгөөс нийт  100.0 сая төгрөг зарцуулсан болно.
</t>
    </r>
    <r>
      <rPr>
        <b/>
        <sz val="12"/>
        <color theme="1"/>
        <rFont val="Arial"/>
        <family val="2"/>
      </rPr>
      <t>2023 оны</t>
    </r>
    <r>
      <rPr>
        <sz val="12"/>
        <color theme="1"/>
        <rFont val="Arial"/>
        <family val="2"/>
      </rPr>
      <t xml:space="preserve"> Орон нутгийн хөгжлийн сангийн хөрөнгөөр Баяннуур сумын Цагаан арал багийн зарим айлыг цахилгаанд холбох ажлыг 19.0 сая төгрөгөөр, Өлгий сумын 4 дүгээр багт трансформатор тавих ажлыг 10.0 сая төгрөгөөр, Толбо сумын замын трассад таарсан 0.4 ква цахилгаан шугамыг нүүлгэн шилжүүлэх ажлыг 19.0 сая төгрөгөөр ЦШСГазар, Нэгдсэн эмнэлэгийн ариутгалын тасгийн гадна цахилгаан татах ажлыг 19.8 сая төгрөгөөр "Кендала" ХХК  гүйцэтгэсэн. Цаашид захын гэр хорооллын айл өрх, алслагдсан сум багуудын айл өрхүүдийг үе шаттай цахилгаанаар хангахаар төлөвлөн ажиллаж байна.</t>
    </r>
  </si>
  <si>
    <r>
      <t xml:space="preserve">2022 онд Толбо сумын 5 дугаар баг, Улаанхус сумын 4 дүгээр баг, Өлгий сумын 30 айлын орон сууц, 7 дугаар багийн айл өрхүүдийг цахилгаан дамжуулах агаарын шугамд холбосон.
</t>
    </r>
    <r>
      <rPr>
        <b/>
        <sz val="12"/>
        <color theme="1"/>
        <rFont val="Arial"/>
        <family val="2"/>
      </rPr>
      <t>2023 онд</t>
    </r>
    <r>
      <rPr>
        <sz val="12"/>
        <color theme="1"/>
        <rFont val="Arial"/>
        <family val="2"/>
      </rPr>
      <t xml:space="preserve"> Баяннуур сумын Цагаан арал багт трансформатор тавих ажлыг 8 сая төгрөгөөр, Цэнгэл сумын зарим айлуудыг цахилгаанд холбох ажлыг 50 сая төгрөгөөр "Их Цэнгэл эрчим" ХХК, Өлгий сумын 13 дугаар багийн 2 дугаар хэсгийн айл өрхийн цахилгаан татах ажлыг нийт 88.8 сая /энэ жил 35 сая/ төгрөгөөр "Дара Али" ХХК хийж гүйцэтгэсэн.</t>
    </r>
  </si>
  <si>
    <r>
      <t xml:space="preserve">2020-2022 онуудад Толбо, Цэнгэл, Булган, Бугат сумын төв, Өлгий сумын төвийн шинээр нэмэгдсэн айл өрхүүдийн цахилгаан дамжуулах агаарын шугамыг СИП кабельтай болгосон. </t>
    </r>
    <r>
      <rPr>
        <b/>
        <sz val="12"/>
        <color rgb="FF000000"/>
        <rFont val="Arial"/>
        <family val="2"/>
      </rPr>
      <t>2023 онд</t>
    </r>
    <r>
      <rPr>
        <sz val="12"/>
        <color rgb="FF000000"/>
        <rFont val="Arial"/>
        <family val="2"/>
      </rPr>
      <t xml:space="preserve"> 3-4 сумын ЦДАШ-ыг бүрэн шинэчлэх ажлыг Дэлхийн банкны хөнгөлөлттэй зээлээр хийлгэхээр судалгаа хийгдсэн боловч хөрөнгийн асуудлаас шалтгаалан хэрэгжээгүй. 2024 онд  Алтай сумын төвийн цахилгаан эрчим хүчний шугамыг Сип кабельтай болгохоор хөгжлийн төлөвлөгөөнд тусгуулан ажиллаж байна.</t>
    </r>
  </si>
  <si>
    <r>
      <t xml:space="preserve">2022 онд Өлгий сумын 1, 5 дугаар багийн айл өрхүүдэд цахилгаан ашиглалтын шөнийн ялгавартай тоолуурыг нэвтрүүлэн ашиглаж байсан бол </t>
    </r>
    <r>
      <rPr>
        <b/>
        <sz val="12"/>
        <color theme="1"/>
        <rFont val="Arial"/>
        <family val="2"/>
      </rPr>
      <t>2023</t>
    </r>
    <r>
      <rPr>
        <sz val="12"/>
        <color theme="1"/>
        <rFont val="Arial"/>
        <family val="2"/>
      </rPr>
      <t xml:space="preserve"> онд нийт 700 тоолуурыг хувийн хөрөнгө оруулалтаар нэврүүлсэн. 2024 онд нийт 1060 ухаалаг тоолуур нэвтрүүлэхээр ажиллаж байна.</t>
    </r>
  </si>
  <si>
    <r>
      <t xml:space="preserve">Өлгий сумын 1,3,5,8,9,10,12-р баг, Алтай сумын төвийг гэрэлтүүлэгтэй болгох ажил 2022 онд бүрэн Орон нутаг хөгжлийн сангийн хөрөнгөөр бүрэн хэрэгжсэн. </t>
    </r>
    <r>
      <rPr>
        <b/>
        <sz val="12"/>
        <color theme="1"/>
        <rFont val="Arial"/>
        <family val="2"/>
      </rPr>
      <t>2023 онд</t>
    </r>
    <r>
      <rPr>
        <sz val="12"/>
        <color theme="1"/>
        <rFont val="Arial"/>
        <family val="2"/>
      </rPr>
      <t xml:space="preserve"> Улсын төсвийн хөрөнгө оруулалтаар Өлгий сумын төвийн Уурхай чиглэлийн 0,9 км, Сагсай чиглэлийн 0,7 км нийт 1,6 км авто зам гэрэлтүүлэг шугам сүлжээний ажлыг  "Жол" ХХК бүрэн гүйцэтгэж ашиглалтад оруулав. 2023 оны Орон нутгийн хөгжлийн сангийн хөрөнгө оруулалтаар Өлгий сумын 1, 10 багуудын гэрэлтүүлгийн ажлын шилжих хөрөнгө оруулалт 45.6 сая төгрөг, Өлгий сумын 11 дүгээр багт гэрэлтүүлэг тавих ажлыг 19.0 сая төгрөгөөр, Өлгий сумын 8 дугаар багийн гэрэлтүүлгийн /нарны цэнгээр/ ажлыг нийт 45.0 сая /энэ жил 20.0 сая/ төгрөгөөр "Улы дала" ХХК, Алтай сумын төвд гэрэлтүүлэг тавих ажлыг 58.0 сая төгрөгөөр Өлгий сумын 6 дугаар  багт гэрэлтүүлэг тавих ажлыг 100.0 сая /энэ жил 70.0 сая/ төгрөгөөр  Улаанбайшинтад гэрэлтүүлэг тавих ажлыг 19 сая төгрөгөөр "Их Цэнгэл Эрчим" ХХК тус тус хийж гүйцэтгэж ашиглалтад оруулсан.</t>
    </r>
  </si>
  <si>
    <r>
      <t>Улаанхус, Баяннуур сумдын эрчим хүчний 0.4 кв шугамуудыг үе шаттайгаар СИП кабелийн шугамд шилжүүлэх  ажлын тендер зарлагдаж гүйцэтгэгч компани шалгарсан. Алтай сумын СИП кабелийн шугамд шилжүүлэх ажил 12 дугаар сард бүрэн хэрэгжиж дуусах ба бусад сумдад 2024 онд үе шаттай хэрэгжүүлнэ.</t>
    </r>
    <r>
      <rPr>
        <b/>
        <sz val="12"/>
        <color theme="1"/>
        <rFont val="Arial"/>
        <family val="2"/>
      </rPr>
      <t xml:space="preserve"> /шинээр нэмэгдсэн заалт/</t>
    </r>
  </si>
  <si>
    <r>
      <t>Өлгий сумын төвийн дэд станцуудын ерөнхий тоолуурыг Ухаалаг тоолуураар солино</t>
    </r>
    <r>
      <rPr>
        <b/>
        <sz val="12"/>
        <color rgb="FF000000"/>
        <rFont val="Arial"/>
        <family val="2"/>
      </rPr>
      <t>.</t>
    </r>
  </si>
  <si>
    <r>
      <t>Өлгий сумын төвийн 10.6кВ өндөр хүчдэлийн сүлжээнд ашиглагдаж буй хүчний кабелиудыг шинэчилж, Хуучирсан кабелиудыг он дараалал насжилтаар нь жагсааж шат дараатай шинэчилнэ</t>
    </r>
    <r>
      <rPr>
        <b/>
        <sz val="12"/>
        <color rgb="FF000000"/>
        <rFont val="Arial"/>
        <family val="2"/>
      </rPr>
      <t>.</t>
    </r>
  </si>
  <si>
    <r>
      <t>Аж ахуйн нэгж байгууллагын тоолуурыг Ухаалаг тоолуураар солино</t>
    </r>
    <r>
      <rPr>
        <b/>
        <sz val="12"/>
        <color rgb="FF000000"/>
        <rFont val="Arial"/>
        <family val="2"/>
      </rPr>
      <t>.</t>
    </r>
  </si>
  <si>
    <r>
      <t xml:space="preserve">2023 онд аж ахуйн нэгж байгууллагын цахилгааны тоолуурыг ухаалаг тоолуураар солих ажилд хөрөнгө хуваарилагдаагүй ба 2024 онд байгууллагуудын өөрийн хөрөнгөөр нийт 1400 гаруй тоолуурыг ухаалаг тоолуураар солих төлөвлөгөө гарган ажиллаж байна.  </t>
    </r>
    <r>
      <rPr>
        <b/>
        <sz val="12"/>
        <color theme="1"/>
        <rFont val="Arial"/>
        <family val="2"/>
      </rPr>
      <t xml:space="preserve"> /шинээр нэмэгдсэн заалт/</t>
    </r>
  </si>
  <si>
    <r>
      <t xml:space="preserve">Автотээврийн төв болон аймгийн төвийн зарим шаардлагатай газруудыг стандартын шаардлага хангасан нийтийн бие засах 00-той болгох ажлын хүрээнд аймгийн Орон нутгийн хөгжлийн сангаас 6.7 сая төгрөг хуваарилан  Автотээврийн төвийн  байрны 1,2 давхрын ариун цэврийн өрөөнүүдэд агаар сэлгэлтийн хоолой, ус зайлуулах хоолойнуудыг суурилуулсан. </t>
    </r>
    <r>
      <rPr>
        <b/>
        <sz val="12"/>
        <color theme="1"/>
        <rFont val="Arial"/>
        <family val="2"/>
      </rPr>
      <t>2023 онд</t>
    </r>
    <r>
      <rPr>
        <sz val="12"/>
        <color theme="1"/>
        <rFont val="Arial"/>
        <family val="2"/>
      </rPr>
      <t xml:space="preserve"> аймгийн төвд хувийн хэвшлийн хөрөнгө оруулалтаар стандартын шаардлага хангасан 2 нийтийн бие засах газар шинээр баригдсан ба эдгээр бие засах газрыг барих газрын асуудлыг хотын А бүсийн шаардлагатай газраас олгож дэмжлэг үзүүлсэн.  
</t>
    </r>
  </si>
  <si>
    <r>
      <t xml:space="preserve">2022 оны орон нутгийн хөгжлийн сангийн 12.0 сая төгрөгийн хөрөнгөөр Өлгий сумын 9 дүгээр багт гүний худаг гаргах ажлыг Нармаржан ХХК хийж гүйцэтгэсэн. </t>
    </r>
    <r>
      <rPr>
        <b/>
        <sz val="12"/>
        <color theme="1"/>
        <rFont val="Arial"/>
        <family val="2"/>
      </rPr>
      <t>2023 онд</t>
    </r>
    <r>
      <rPr>
        <sz val="12"/>
        <color theme="1"/>
        <rFont val="Arial"/>
        <family val="2"/>
      </rPr>
      <t xml:space="preserve"> гүний худаг гаргах ажилд Орон нутгийн хөгжлийн сангийн хөрөнгөөс нийт 92.9 сая төгрөг хуваарилагдсан. Үүнд: Өлгий сумын 13 дугаар баг,  Толбо нуур гудамж 26-2600 тоот хаягт гүний худаг гаргах ажлыг "Гагнур" ХХК, Ногооннуур сумын Ямаат 5 дугаар багт гүний худаг гаргах, Толбо сумын гүний худаг /6-р баг/ гаргах ажлыг "Мурап" ХХК тус гүйцэтгэж байгаа бол Алтанцөгц сумын 3 багт Отрын бүсэд гүний худаг гаргах ажлыг "Өлгий дриллинг" ХХК гүйцэтгэж ашиглалтад оруулж үе шаттай хэрэгжүүлэн ажиллаж байна.</t>
    </r>
  </si>
  <si>
    <r>
      <t xml:space="preserve">Улсын төсвийн хөрөнгө оруулалтаар 2022 онд Өлгий сумын 1 дүгээр багт цэвэр усны шугам татах ажил, Орон  нутгийн хөгжлийн сангийн хөрөнгө оруулалтаар Өлгий сумын 4 дүгээр багийн цэвэр усны шугам татах ажлуудыг "Иел" ХХК  гүйцэтгэж, ашиглалтад оруулсан ба </t>
    </r>
    <r>
      <rPr>
        <b/>
        <sz val="12"/>
        <color theme="1"/>
        <rFont val="Arial"/>
        <family val="2"/>
      </rPr>
      <t>2023 онд</t>
    </r>
    <r>
      <rPr>
        <sz val="12"/>
        <color theme="1"/>
        <rFont val="Arial"/>
        <family val="2"/>
      </rPr>
      <t xml:space="preserve"> Өлгий сумын 11 дүгээр багийн зарим айл өрхөд цэвэр усны шугам татах ажлыг 14.0 сая /4.0 сая-2024онд/ "Зээгт" ХХК гүйцэтгэж ашиглалтад оруулсан. Өлгий сумын 8 дугаар багт гадна цэвэр усны шугам татах ажлын зураг төслийг "Уран үзэг" ХХК 10.0 сая төгрөгөөр гүйцэтгэж хүлээлгэн өгсөн.</t>
    </r>
  </si>
  <si>
    <r>
      <t>Цагааннуурын боомтын газрыг тусгай хэрэгцээний газраас суурьшлын бүст шилжүүлнэ. Боомтыг өргөтгөх хэсэгчилсэн хөгжлийн төлөвлөгөө хийнэ.</t>
    </r>
    <r>
      <rPr>
        <b/>
        <sz val="12"/>
        <color rgb="FF000000"/>
        <rFont val="Arial"/>
        <family val="2"/>
      </rPr>
      <t xml:space="preserve"> </t>
    </r>
  </si>
  <si>
    <r>
      <t>Төрийн албаны тухай хуулийн 33 дугаар зүйлийн 33.3-д заасны дагуу Төрийн албаны зөвлөлийн тус аймаг дахь салбар зөвлөл:</t>
    </r>
    <r>
      <rPr>
        <b/>
        <sz val="12"/>
        <rFont val="Arial"/>
        <family val="2"/>
      </rPr>
      <t xml:space="preserve">
Нэгдүгээрт:</t>
    </r>
    <r>
      <rPr>
        <sz val="12"/>
        <rFont val="Arial"/>
        <family val="2"/>
      </rPr>
      <t xml:space="preserve"> Төрийн албаны нөөц бүрдүүлэх Ерөнхий шалгалтыг 2019 онд 1 удаа, 2020 онд 1 удаа, 2021 онд 2 удаа, 2022 онд 2 удаа, 2023 онд 3 удаа зохион байгуулаад байна.  Нийт 2019-2023 онд 9 удаа Төрийн албаны ерөнхий шалгалт зохион байгуулж, 2783 хүн бүртгүүлж,  2388  хүн шалгалт өгч,   625 хүн буюу 28.1 хувь нь тэнцэж, төрийн жинхэнэ албаны нөөцөд бүртгэгдсэн. 
</t>
    </r>
    <r>
      <rPr>
        <b/>
        <sz val="12"/>
        <rFont val="Arial"/>
        <family val="2"/>
      </rPr>
      <t xml:space="preserve">Хоёрдугаарт:  </t>
    </r>
    <r>
      <rPr>
        <sz val="12"/>
        <rFont val="Arial"/>
        <family val="2"/>
      </rPr>
      <t xml:space="preserve">Төрийн албаны тусгай шалгалтыг 2020 онд 7 удаа, 2021 онд 7 удаа, 2022 онд 10 удаа, 2023 оны 10 дугаар сарын байдлаар 6 удаа тус тус зохион байгуулсан байна. 2023  онд буюу тайлант хугацаанд давхардсан тоогоор төрийн захиргааны удирдах албан тушаалын 17 сул орон тоог зарлаж, 9 ажлын байр, гүйцэтгэх албан тушаалын 59 сул орон тоог нөхөх тусгай шалгалт зарлаж, 37 ажлын байрыг тус тус нөхсөн байна. Өөрөөр хэлбэл зарлагдсан ажлын байрны 77.8 хувь нь нөхөгдсөн үзүүлэлттэй ба
</t>
    </r>
    <r>
      <rPr>
        <b/>
        <sz val="12"/>
        <rFont val="Arial"/>
        <family val="2"/>
      </rPr>
      <t>Гуравдугаарт:</t>
    </r>
    <r>
      <rPr>
        <sz val="12"/>
        <rFont val="Arial"/>
        <family val="2"/>
      </rPr>
      <t>Төрийн үйлчилгээний байгууллагын төсвийн шууд захирагчийн буюу төрийн үйлчилгээний байгууллагын удирдах албан тушаалтны сонгон шалгаруулалт ыг 2023 оны  эхний 10 сарын байдлаар 4 удаа зохион байгуулсан. Шалгалтын нийлбэр дүнгээр төрийн үйлчилгээний байгууллагын удирдах ажилтны нийт зарлагдсан 18 ажлын байрны/давхардсан тоогоор 31 / 16 нь буюу 90 хувь нь нөхөгдсөн байна.  2022 онд Төрийн албаны салбар зөвлөлөөс  төрийн албаны  нийт 12 удаагийн шалгалтыг, 2023 оны 10 дугаар сарын байдлаар 13 удаа тус тус  зохион байгуулсан байна.</t>
    </r>
  </si>
  <si>
    <r>
      <t xml:space="preserve">Төрийн албаны тухай хуулийн 21 дүгээр зүйл, УИХ-ын 2019 оны 21 дүгээр тогтоолоор батлагдсан “Төрийн захиргааны албан тушаалын зэрэг дэв, түүний нэмэгдэл олгох журам”-д заасны дагуу 2022 онд Төрийн захиргааны албан хаагчдын зэрэг дэв шинээр болон ахиулан олгох албан хаагчдын материалыг нэгтгэж, журмын дагуу хянаж, Салбар зөвлөлийн 2022 оны VII хуралдаанаар хэлэлцэж, гаргасан шийдвэрийг аймгийн Засаг даргад уламжилж, нийт санал ирүүлсэн төрийн захиргааны 27  байгууллагын 146 албан хаагчийн зэрэг дэвийг шинээр болон ахиулан олгох санал ирүүлснээс 140 албан хаагчид аймгийн Засаг даргын 2022 оны А/384 дүгээр захирамжаар төрийн захиргааны ахлах түшмэлийн албан тушаалын тэргүүн зэрэг дэвийг 5 албан хаагчид, дэд зэрэг дэвийг 6 албан хаагчид, гутгаар зэрэг дэвийг 4 албан хаагчид ахиулан олгох, мөн 1 албан хаагчид шинээр олгох /ахиулах -15, шинээр -1/ , Төрийн захиргааны дэс түшмэлийн албан тушаалын тэргүүн зэрэг дэвийг 23 албан хаагчид, дэд зэрэг дэвийг 19 албан хаагчид, гутгаар зэрэг дэвийг 32 албан хаагчид ахиулан олгох, мөн 17 албан хаагчид шинээр олгох /ахиулах -74, шинээр -17/, Төрийн захиргааны туслах түшмэлийн албан тушаалын тэргүүн зэрэг дэвийг 3 албан хаагчид, дэд зэрэг дэвийг 8 албан хаагчид, гутгаар зэрэг дэвийг 12 албан хаагчид ахиулан олгох, мөн 10 албан хаагчид шинээр олгох /ахиулах -23, шинээр -10/ шийдвэрийг,  </t>
    </r>
    <r>
      <rPr>
        <b/>
        <sz val="12"/>
        <rFont val="Arial"/>
        <family val="2"/>
      </rPr>
      <t>2023 онд</t>
    </r>
    <r>
      <rPr>
        <sz val="12"/>
        <rFont val="Arial"/>
        <family val="2"/>
      </rPr>
      <t xml:space="preserve"> төрийн захиргааныны ахлах түшмэлийн албан тушаалын тэргүүн зэрэг дэвийг 7 албан хаагчид, дэд зэрэг дэвийг 3 албан хаагчид, гутгаар зэрэг дэвийг 1 албан хаагчид ахиулан олгох, мөн 3 албан хаагчид шинээр олгох /ахиулах -11, шинээр -3/, нийт 14 ахлах түшмэлийн албан тушаалтны зэрэг дэвийг, Төрийн захиргааны дэс түшмэлийн албан тушаалын тэргүүн зэрэг дэвийг 33 албан хаагчид, дэд зэрэг дэвийг 10 албан хаагчид, гутгаар зэрэг дэвийг 16 албан хаагчид ахиулан олгох,  шинээр 56 албан хаагчид зэрэг дэвийн нэмэгдэл олгох /ахиулах -70, шинээр -59/  тус тус гаргаж, холбогдох байгууллагад хүргүүлэн, хэрэгжилтэд хяналт тавьж ажиллаж байна. Ингэснээр 2019-2023 онд нийт 607 төрийн захиргааны албан хаагчдын нийгмийн баталгаа,  цалин хөлс нь 10-26 хувиар нэмэгдсэн үр дүн гарлаа.  Мөн 2023 оны 07 дугаар сарын 01-ний өдрөөс нийт төрийн албан хаагчдын үндсэн цалинг 20-70 хүртэл хувиар нэмэгдүүлсэн. Мөн Төрийн албаны тухай хуулийн 36 дугаар зүйл, Монгол Улсын Ерөнхийлөгчийн 1995 оны 109 дүгээр зарлигаар батлагдсан “Төрийн захиргааны албан хаагчийн тангарах өргөх ёслолын журам”-ын дагуу 2019 онд төрийн захиргааны 13 байгууллагын байгууллагын 22 төрийн албан хаагч, 2020 онд  төрийн захиргааны 11 байгууллагын байгууллагын 15 төрийн албан хаагч, 2021 онд төрийн захиргааны 13 байгууллагын байгууллагын 32 төрийн албан хаагч,  тохиолдуулан 2022 оны 07 дугаар сарын 06-ны өдөр төрийн захиргааны 21 байгууллагын 50  төрийн жинхэнэ албан хаагчийн тангараг өргүүлсэн ба нийт 6 удаагийн төрийн жинхэнэ албан хаагчийн тангараг өргөх ёслолын үйл ажиллагааг зохион байгуулсан байна</t>
    </r>
    <r>
      <rPr>
        <sz val="12"/>
        <color rgb="FFFF0000"/>
        <rFont val="Arial"/>
        <family val="2"/>
      </rPr>
      <t xml:space="preserve">. </t>
    </r>
  </si>
  <si>
    <r>
      <t xml:space="preserve">2021 онд Шүүхийн шийдвэр гүйцэтгэх газрын цагдан хорих байрны теле камерийг шинэчлэх зорилгоор 10.0 сая төгрөг  шийдвэрлүүлэн, Шүүхийн шийдвэр гүйцэтгэх ерөнхий газрын Холбоо, дохиолол, технологийн хэлтсээр дамжуулан орчин үеийн шаардлага хангасан иж бүрэн теле хяналтын камерийг суурилуулсан. </t>
    </r>
    <r>
      <rPr>
        <b/>
        <sz val="12"/>
        <color theme="1"/>
        <rFont val="Arial"/>
        <family val="2"/>
      </rPr>
      <t>/2021 онд хэрэгжсэн/</t>
    </r>
  </si>
  <si>
    <r>
      <t xml:space="preserve">Тус албанд хэргийн газрын үзлэгийг видео хэлбэрээр бэхжүүлж авах дрон камер, хэргийн газарт тусгах гэрэл болон майхан зэргийг 4.2 сая төгрөгөөр худалдан авсан болно. </t>
    </r>
    <r>
      <rPr>
        <b/>
        <sz val="12"/>
        <color theme="1"/>
        <rFont val="Arial"/>
        <family val="2"/>
      </rPr>
      <t>/2022 онд хэрэгжсэн/</t>
    </r>
  </si>
  <si>
    <r>
      <t>2021 онд Орон нутгийн хөгжлийн сангийн хөрөнгөөр буюу 25.0 сая төгрөгөөр Гадаадын иргэн, харъяатын газрын аймаг дахь газрын Цагааннуурын боомтод үүрэг гүйцэтгэх албан хаагчдыг амьдрах байртай болгосон.</t>
    </r>
    <r>
      <rPr>
        <b/>
        <sz val="12"/>
        <color theme="1"/>
        <rFont val="Arial"/>
        <family val="2"/>
      </rPr>
      <t xml:space="preserve"> /2021 онд хэрэгжсэн/</t>
    </r>
  </si>
  <si>
    <r>
      <t xml:space="preserve">Орон нутгийн мэргэжлийн байгууллагуудын гамшгаас хамгаалах бэлэн байдлыг хангуулах зорилгоор гамшгаас хамгаалах 12 алба, ерөнхий зориулалтын 14, тусгай зориулалтын 19 мэргэжлийн анги, 57 хуулийн этгээдийн гамшгаас хамгаалах төлөвлөгөөг тодотгож, нийт 2978 албан хаагч,109 техник хэрэгслийн үүрэг гүйцэтгэх бэлэн байдлыг дээшлүүлсэн. Гамшгаас урьдчилан сэргийлэх, эрсдэлийг бууруулах, хариу арга хэмжээг хэрэгжүүлэх хүрээнд аймгийн Засаг дарга бөгөөд онцгой комиссын даргын албан даалгавар 4, удирдамж 4, зохион байгуулалтын арга хэмжээний тухай захирамж 37, үйл ажиллагааны 3 төлөвлөгөө гаргаж хэрэгжилтийг хангуулан ажилласан. Энэ хугацаанд аймгийн хэмжээнд 2021 оны 10 сарын байдлаар тохиолдсон нийт 56 удаа гамшиг, аюулт үзэгдэл, ослын дуудлагаар давхардсан тоогоор 539 албан хаагч, 97 техник хэрэгсэл үүрэг гүйцэтгэж, 8 хүний амь насыг авран хамгаалж, иргэн, аж ахуйн нэгж, байгууллагын 1,8 тэрбум төгрөгийн эд хөрөнгийг авран хамгаалсан. </t>
    </r>
    <r>
      <rPr>
        <b/>
        <sz val="12"/>
        <color theme="1"/>
        <rFont val="Arial"/>
        <family val="2"/>
      </rPr>
      <t>/2021 онд хэрэгжсэн/</t>
    </r>
  </si>
  <si>
    <r>
      <t xml:space="preserve"> ОРОН НУТАГ, ОРГИЛУУН ХӨДӨЛМӨР </t>
    </r>
    <r>
      <rPr>
        <b/>
        <i/>
        <sz val="12"/>
        <rFont val="Arial"/>
        <family val="2"/>
      </rPr>
      <t xml:space="preserve">       </t>
    </r>
    <r>
      <rPr>
        <b/>
        <sz val="12"/>
        <rFont val="Arial"/>
        <family val="2"/>
      </rPr>
      <t xml:space="preserve">                                                                                                                                                                                                              
 6.2. Аймгийн төв болон сумдын хөгжлийг дэмжиж, иргэдийн амьдрах нөхцөлийг сайжруулан, амьдралын чанарыг дээшлүүлнэ.</t>
    </r>
  </si>
  <si>
    <t>Баян-Өлгий аймагт төрийн албаны 83 байгууллагад Ёс зүйн зөвлөл байгуулан ажиллаж байгаа ба 2023 оны 07 дугаар сарын 04-ний өдөр Төрийн албан хаагчийн ёс зүйн тухай хууль батлагдсантай холбогдуулан бүх төрийн байгууллагад ёс зүйн дэд хороо байгуулах чиглэл өгсөн. 
2023 оны 6 дугаар сард  Төрийн албаны зөвлөлийн гишүүн ахалсан ажлын аймагт ажиллан Төрийн албаны тухай хууль тогтоомжийн хэрэгжилт, төрийн албаны шинэтгэлийн бодлого, үйл ажиллагаа, төрийн албан хаагчийн нөөц, томилгоо, цалин хөлс, нийгмийн баталгаа, хөдөөгийн сэргэлт, Төрийн албан хаагчийн ёс зүйн тухай хууль батлагдсантай холбоотой цаашид хэрэгжүүлэх арга хэмжээний талаар тус тус сургалт зохион байгуулав. Уг сургалтад төрийн 76 байгууллагын 500 албан хаагчид хамрагдсан.   Мөн 2023 оны 10 дугаар сарын 13-ны өдрөөс Төрийн албаны аймаг дахь салбар зөвлөлөөс төрийн байгууллагуудын төрийн албан хаагчдад мэргэшил, арга зүйн зөвлөгөө өгч харилцааны ур чадварыг сайжруулах, эерэг хандлагыг төлөвшүүлэх замаар төрийн бүтээжийг нэмэгдүүлэх зорилготой ажлын байрны сургалтуудыг зохион байгуулсан.   Тайлан онд танхимын болон цахим сургалтад давхардсан тоогоор Засгийн газар, Төрийн албаны зөвлөлийн зорилтод сургалтад мэргэжил, арга зүйн бусад сургалтад 1400 гаруй төрийн албан хаагч хамрагдсан. Мөн Төрийн албаны зөвлөлөөс 7 хоног бүрийн “Пүрэв” гарагт зохион байгуулж буй  "7:4:10" хөтөлбөрт сургалтад салбар зөвлөлийн гишүүд, холбогдох сум, агентлаг, байгууллагын сонирхсон албан хаагчид тогтмол хамрагддаг болсон. Төрийн байгууллагад сургалт тогтмол зохион байгуулж төрийн албан хаагчдын ёс зүйн зөрчлөөс урьдчилан сэргийлэх ажлыг шат дараалан явуулж байна.</t>
  </si>
  <si>
    <t>2022 оны 03-р сарын 28-ний 77 тоот тогтоолоор аймгийн Иргэдийн Төлөөлөгчдийн хурлаас баталсан “Эх хүүхдэд ээлтэй эрүүл мэндийн салбар зөвлөл, байгууллага шалгаруулах” журмыг харьяа эрүүл мэндийн байгууллагад хүргүүлж,  ажил зохион байгуулж ажиллахыг үүрэг болгосон. Ажилтан, албан хаагчдын гэр бүл, нийгмийн хариуцлагын хүрээнд албан хаагчдын хүүхдийн аюулгүй байдлыг хангах, эрсдэлт нөхцөлд орохоос урьдчилан сэргийлэх зорилгоор “Хүүхдэд ээлтэй орчин” бүрдүүлж шинэ байранд хүүхдийн өрөөг тохижуулан байгууллагын дэргэд ХҮҮХДИЙН ӨРӨӨ-тэй болов. Турк улсын буцалтгүй тусламжийн хөрөнгө оруулалтаар Толбо сумын ЭМТ-ийн дэргэд баригдсан эхчүүдийн амрах байрны барилга байгууламжийг ашиглалтад оруулсан.Ажилтан, албан хаагчдын гэр бүл, нийгмийн хариуцлагын хүрээнд албан хаагчдын хүүхдийн аюулгүй байдлыг хангах, эрсдэлт нөхцөлд орохоос урьдчилан сэргийлэх
зорилгоор “Хүүхдэд ээлтэй орчин” бүрдүүлж шинэ байранд хүүхдийн өрөөг тохижуулан байгууллагын дэргэд ХҮҮХДИЙН ӨРӨӨ-тэй болов.</t>
  </si>
  <si>
    <t xml:space="preserve">БАЯН-ӨЛГИЙ АЙМГИЙН ЗАСАГ ДАРГЫН 2020-2024 ОНЫ ҮЙЛ АЖИЛЛАГААНЫ ХӨТӨЛБӨРИЙГ ХЭРЭГЖҮҮЛЭХ                    АРГА ХЭМЖЭЭНИЙ ТӨЛӨВЛӨГӨӨНИЙ 2023 ОНЫ ХЭРЭГЖИЛТИЙН ТОВЧОО                                                   </t>
  </si>
  <si>
    <t>2022-2023 онд  " Боловсрол нөхөн олгох хөтөлбөр"-т 299 суралцагч бүртгүүлснээс 9,12 дугаар ангийн 2023 оны 6 дугаар сарын байдлаар 109 суралцагч төгсч  суурь, бүрэн дунд боловсролын гэрчилгээг авсан. Бүртгүүлсэн нийт 299 суралцагчийн 21 нь хөгжлийн бэрхшээлтэй хүүхдүүд ба  2023-2024 оны байдлаар 296 суралцагч бүртгүүлэн суралцаж байгаагаас 19 нь Хөгжлийн бэрхшээлтэй хүүхдүүд байна. Боловсрол нөхөн олгох хөтөлбөрийг ерөнхий боловсролын сургуультай хамтран бүртгэх, сургах, төгсгөх үйл ажиллагааг зохион байгуулж ажилласан. Мөн орон нутгийн хэмжээнд Бичиг үсгийн боловсрол олгох сургалтад  2022-2023 оны байдлаар 126 иргэн хамрагдсан ба анхан шатны боловсролд 46, дунд шатны боловсролд 21, гүнзгий шатны боловсролд 29 иргэн суралцсан бол бичиг үсгийн дараах шатны сургалтад 30 иргэн хамрагдаж суралцсан.  Орон нутгийн хэмжээн дэх бичиг үсэггүй иргэдийн судалгааг багийн дарга нартай хамтран гаргаж , сургалтад хамрагдах хүсэлтэй иргэдэд хүрч ажилласан. Монгол Улсын Хууль зүй, дотоод хэргийн сайдын 2017 оны 04-р сарын 04-ний өдрийн А/73 дугаар тушаалаар батлагдсан “Зан үйлд нөлөөлөх албадан сургалт”-ын хөтөлбөрийн дагуу аймгийн ШШГГазарт засан хүмүүжигдэж буй 4 хүмүүжигчдэд “Амьдрах ухааны боловсролын сургалт”-ыг зохион байгуулсан ба үүнээс 1 ялтанд “Бичиг үсгийн сургалт”-ыг зохион байгуулан ажиллаж байна. Мөн тэнцэнгийн 6 эмэгтэй иргэнд Хууль эрх зүйн боловсрол, Амьдрах ухааны боловсролын чигэлээр сургалт зохион байгуулсан. Аймгийн Цагдаагийн газарт  захиргааны журмаар баривчлах шийтгэл хүлээсэн этгээдийг гэмт хэрэг, зөрчил үйлдэхээс урьдчилан сэргийлэх, гэр бүлийн тогтвортой байдал, тэдний мэдлэг боловсролыг дээшлүүлэх, сэтгэл зүйн тогтвортой байдлыг хангах, өөрийгөө тайвшруулах чадвартай, амьдралын эерэг хандлага, зөв дадал, бодол санаатай иргэн болгон төлөвшүүлэх зорилготой нийт 193 иргэнд “Зан үйл засах албадан сургалт”-ыг долоо хоногт хоёр удаа тогтмол зохион байгуулсан. Гэр бүлийн хүчирхийллээр 130 гаруй иргэнд, жолоо, хулгай, танхай гэх мэт бусад гэмт хэргийн заалттай 60 гаруй иргэнд тус тус сургалт зохион байгуулан ажилласан.</t>
  </si>
  <si>
    <t>Журмыг мөрдлөг болгон ил тод байдал хангагдсан байна.</t>
  </si>
  <si>
    <r>
      <t>Төрөлжсөн олимпиадад тус аймгийн ерөнхий боловсролын  багш нар болон сурагчдыг бэлтгэн оролцуулж байна. Төрөлжсөн олимпиадад улсад 1-3-р байр эзэлсэн 1 багш, амжилттай  оролцож байр эзэлсэн 4 сурагчийг   аймгийн ЗД-аас хүндэтгэл үзүүлэн урамшуулал олгосон.   Увс аймагт зохион байгуулагдсан баруун бүсийн  орос хэлний  олимпиадад аймгаас 2 багш, 5 сурагч оролцох  нөхцөл боломжоор хангасан. Академич А.Мекей багшийн  нэрэмжит математикийн нээлттэй олимпиадад 22 баг, 48 багш, 300 гаруй сурагч оролцсон.</t>
    </r>
    <r>
      <rPr>
        <sz val="12"/>
        <color rgb="FFFF0000"/>
        <rFont val="Arial"/>
        <family val="2"/>
      </rPr>
      <t xml:space="preserve"> </t>
    </r>
    <r>
      <rPr>
        <sz val="12"/>
        <rFont val="Arial"/>
        <family val="2"/>
      </rPr>
      <t xml:space="preserve">Баян-Өлгий I  баг амжилттай оролцож 3 дугаар байр эзэлсэн.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</si>
</sst>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_(* #,##0.0_);_(* \(#,##0.0\);_(* &quot;-&quot;??_);_(@_)"/>
    <numFmt numFmtId="166" formatCode="0.0%"/>
  </numFmts>
  <fonts count="21" x14ac:knownFonts="1">
    <font>
      <sz val="11"/>
      <color theme="1"/>
      <name val="Calibri"/>
      <family val="2"/>
      <scheme val="minor"/>
    </font>
    <font>
      <sz val="11"/>
      <color theme="1"/>
      <name val="Calibri"/>
      <family val="2"/>
      <scheme val="minor"/>
    </font>
    <font>
      <sz val="11"/>
      <color rgb="FF9C0006"/>
      <name val="Calibri"/>
      <family val="2"/>
      <scheme val="minor"/>
    </font>
    <font>
      <sz val="11"/>
      <color theme="1"/>
      <name val="Calibri"/>
      <family val="2"/>
      <charset val="204"/>
      <scheme val="minor"/>
    </font>
    <font>
      <sz val="12"/>
      <color theme="1"/>
      <name val="Calibri"/>
      <family val="2"/>
      <scheme val="minor"/>
    </font>
    <font>
      <sz val="12"/>
      <name val="Arial"/>
      <family val="2"/>
    </font>
    <font>
      <b/>
      <sz val="12"/>
      <name val="Arial"/>
      <family val="2"/>
    </font>
    <font>
      <sz val="12"/>
      <color theme="1"/>
      <name val="Arial"/>
      <family val="2"/>
    </font>
    <font>
      <sz val="12"/>
      <color rgb="FFFF0000"/>
      <name val="Arial"/>
      <family val="2"/>
    </font>
    <font>
      <sz val="12"/>
      <color rgb="FF050505"/>
      <name val="Arial"/>
      <family val="2"/>
    </font>
    <font>
      <b/>
      <sz val="12"/>
      <color theme="1"/>
      <name val="Arial"/>
      <family val="2"/>
    </font>
    <font>
      <sz val="12"/>
      <color rgb="FF000000"/>
      <name val="Arial"/>
      <family val="2"/>
    </font>
    <font>
      <b/>
      <sz val="12"/>
      <color rgb="FF000000"/>
      <name val="Arial"/>
      <family val="2"/>
    </font>
    <font>
      <sz val="12"/>
      <color indexed="8"/>
      <name val="Arial"/>
      <family val="2"/>
    </font>
    <font>
      <sz val="12"/>
      <color rgb="FF333333"/>
      <name val="Arial"/>
      <family val="2"/>
    </font>
    <font>
      <sz val="12"/>
      <color rgb="FF1C231E"/>
      <name val="Arial"/>
      <family val="2"/>
    </font>
    <font>
      <sz val="12"/>
      <color rgb="FF00000A"/>
      <name val="Arial"/>
      <family val="2"/>
    </font>
    <font>
      <b/>
      <i/>
      <sz val="12"/>
      <name val="Arial"/>
      <family val="2"/>
    </font>
    <font>
      <sz val="12"/>
      <color theme="0"/>
      <name val="Arial"/>
      <family val="2"/>
    </font>
    <font>
      <b/>
      <sz val="10"/>
      <name val="Arial"/>
      <family val="2"/>
    </font>
    <font>
      <sz val="11"/>
      <name val="Arial"/>
      <family val="2"/>
    </font>
  </fonts>
  <fills count="10">
    <fill>
      <patternFill patternType="none"/>
    </fill>
    <fill>
      <patternFill patternType="gray125"/>
    </fill>
    <fill>
      <patternFill patternType="solid">
        <fgColor rgb="FFFFC7CE"/>
      </patternFill>
    </fill>
    <fill>
      <patternFill patternType="solid">
        <fgColor theme="8" tint="0.79998168889431442"/>
        <bgColor indexed="65"/>
      </patternFill>
    </fill>
    <fill>
      <patternFill patternType="solid">
        <fgColor theme="0"/>
        <bgColor indexed="64"/>
      </patternFill>
    </fill>
    <fill>
      <patternFill patternType="solid">
        <fgColor rgb="FFFFFFFF"/>
        <bgColor rgb="FFFFFFFF"/>
      </patternFill>
    </fill>
    <fill>
      <patternFill patternType="solid">
        <fgColor theme="0"/>
        <bgColor theme="0"/>
      </patternFill>
    </fill>
    <fill>
      <patternFill patternType="solid">
        <fgColor rgb="FFFFFF00"/>
        <bgColor indexed="64"/>
      </patternFill>
    </fill>
    <fill>
      <patternFill patternType="solid">
        <fgColor rgb="FFFFFFFF"/>
        <bgColor indexed="64"/>
      </patternFill>
    </fill>
    <fill>
      <patternFill patternType="solid">
        <fgColor theme="4"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595959"/>
      </left>
      <right style="thin">
        <color rgb="FF595959"/>
      </right>
      <top style="thin">
        <color rgb="FF595959"/>
      </top>
      <bottom style="thin">
        <color rgb="FF59595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rgb="FF595959"/>
      </left>
      <right style="thin">
        <color rgb="FF595959"/>
      </right>
      <top style="thin">
        <color rgb="FF595959"/>
      </top>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1" fillId="0" borderId="0"/>
    <xf numFmtId="0" fontId="3" fillId="0" borderId="0"/>
    <xf numFmtId="0" fontId="4" fillId="0" borderId="0"/>
  </cellStyleXfs>
  <cellXfs count="524">
    <xf numFmtId="0" fontId="0" fillId="0" borderId="0" xfId="0"/>
    <xf numFmtId="0" fontId="5" fillId="4" borderId="0" xfId="0" applyNumberFormat="1" applyFont="1" applyFill="1" applyAlignment="1">
      <alignment vertical="center"/>
    </xf>
    <xf numFmtId="0" fontId="6" fillId="4" borderId="0" xfId="0" applyFont="1" applyFill="1" applyBorder="1" applyAlignment="1">
      <alignment horizontal="center" vertical="center"/>
    </xf>
    <xf numFmtId="0" fontId="6" fillId="4" borderId="0" xfId="0" applyFont="1" applyFill="1" applyBorder="1" applyAlignment="1">
      <alignment horizontal="center" vertical="center" textRotation="90"/>
    </xf>
    <xf numFmtId="0" fontId="6" fillId="4" borderId="0" xfId="0" applyNumberFormat="1" applyFont="1" applyFill="1" applyBorder="1" applyAlignment="1">
      <alignment horizontal="center" vertical="center"/>
    </xf>
    <xf numFmtId="0" fontId="5" fillId="4" borderId="0" xfId="0" applyNumberFormat="1" applyFont="1" applyFill="1" applyBorder="1" applyAlignment="1">
      <alignment vertical="center"/>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5" applyFont="1" applyFill="1" applyBorder="1" applyAlignment="1">
      <alignment horizontal="center" vertical="center" wrapText="1"/>
    </xf>
    <xf numFmtId="0" fontId="5" fillId="4" borderId="1" xfId="0" applyFont="1" applyFill="1" applyBorder="1" applyAlignment="1">
      <alignment horizontal="center" vertical="center" textRotation="90" wrapText="1"/>
    </xf>
    <xf numFmtId="0" fontId="5" fillId="4" borderId="1" xfId="6"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164" fontId="5" fillId="4" borderId="2" xfId="0" applyNumberFormat="1" applyFont="1" applyFill="1" applyBorder="1" applyAlignment="1">
      <alignment horizontal="center" vertical="center" wrapText="1"/>
    </xf>
    <xf numFmtId="164" fontId="7" fillId="0" borderId="2" xfId="0" applyNumberFormat="1" applyFont="1" applyFill="1" applyBorder="1" applyAlignment="1">
      <alignment horizontal="justify" vertical="center" wrapText="1"/>
    </xf>
    <xf numFmtId="0" fontId="7" fillId="4" borderId="1" xfId="0" applyNumberFormat="1" applyFont="1" applyFill="1" applyBorder="1" applyAlignment="1">
      <alignment horizontal="center" vertical="center" wrapText="1"/>
    </xf>
    <xf numFmtId="0" fontId="5" fillId="4" borderId="1" xfId="5" applyFont="1" applyFill="1" applyBorder="1" applyAlignment="1">
      <alignment horizontal="center" vertical="center" textRotation="90" wrapText="1"/>
    </xf>
    <xf numFmtId="0" fontId="5" fillId="4" borderId="2" xfId="0" applyFont="1" applyFill="1" applyBorder="1" applyAlignment="1">
      <alignment horizontal="center" vertical="center"/>
    </xf>
    <xf numFmtId="164" fontId="5" fillId="0" borderId="2" xfId="0" applyNumberFormat="1" applyFont="1" applyFill="1" applyBorder="1" applyAlignment="1">
      <alignment horizontal="justify" vertical="top" wrapText="1"/>
    </xf>
    <xf numFmtId="0" fontId="5" fillId="4" borderId="0" xfId="0" applyNumberFormat="1" applyFont="1" applyFill="1" applyAlignment="1">
      <alignment vertical="center" wrapText="1"/>
    </xf>
    <xf numFmtId="0" fontId="5" fillId="4" borderId="3" xfId="0" applyFont="1" applyFill="1" applyBorder="1" applyAlignment="1">
      <alignment horizontal="center" vertical="center"/>
    </xf>
    <xf numFmtId="0" fontId="5" fillId="4" borderId="3" xfId="5" applyFont="1" applyFill="1" applyBorder="1" applyAlignment="1">
      <alignment horizontal="center" vertical="center" wrapText="1"/>
    </xf>
    <xf numFmtId="0" fontId="5" fillId="4" borderId="3" xfId="6" applyFont="1" applyFill="1" applyBorder="1" applyAlignment="1">
      <alignment horizontal="center" vertical="center" wrapText="1"/>
    </xf>
    <xf numFmtId="164" fontId="5" fillId="4" borderId="1" xfId="0" applyNumberFormat="1" applyFont="1" applyFill="1" applyBorder="1" applyAlignment="1">
      <alignment horizontal="center" vertical="center"/>
    </xf>
    <xf numFmtId="0" fontId="7" fillId="0" borderId="0" xfId="0" applyFont="1" applyFill="1" applyBorder="1" applyAlignment="1">
      <alignment horizontal="justify" vertical="top" wrapText="1"/>
    </xf>
    <xf numFmtId="9" fontId="5" fillId="4" borderId="0" xfId="0" applyNumberFormat="1" applyFont="1" applyFill="1" applyAlignment="1">
      <alignment horizontal="center" vertical="center" wrapText="1"/>
    </xf>
    <xf numFmtId="164" fontId="5" fillId="4" borderId="2" xfId="0" applyNumberFormat="1" applyFont="1" applyFill="1" applyBorder="1" applyAlignment="1">
      <alignment horizontal="center" vertical="center"/>
    </xf>
    <xf numFmtId="164" fontId="7" fillId="0" borderId="2" xfId="4" applyNumberFormat="1" applyFont="1" applyFill="1" applyBorder="1" applyAlignment="1">
      <alignment horizontal="left" vertical="top" wrapText="1"/>
    </xf>
    <xf numFmtId="0" fontId="5" fillId="4" borderId="1" xfId="0" applyFont="1" applyFill="1" applyBorder="1" applyAlignment="1">
      <alignment horizontal="center" vertical="center"/>
    </xf>
    <xf numFmtId="164" fontId="8" fillId="4" borderId="1" xfId="0" applyNumberFormat="1" applyFont="1" applyFill="1" applyBorder="1" applyAlignment="1">
      <alignment horizontal="center" vertical="center"/>
    </xf>
    <xf numFmtId="164" fontId="8" fillId="4" borderId="2" xfId="0" applyNumberFormat="1" applyFont="1" applyFill="1" applyBorder="1" applyAlignment="1">
      <alignment horizontal="center" vertical="center"/>
    </xf>
    <xf numFmtId="0" fontId="5" fillId="0" borderId="2" xfId="0" applyFont="1" applyFill="1" applyBorder="1" applyAlignment="1">
      <alignment horizontal="left" vertical="center" wrapText="1"/>
    </xf>
    <xf numFmtId="0" fontId="5" fillId="4" borderId="1" xfId="0" applyNumberFormat="1" applyFont="1" applyFill="1" applyBorder="1" applyAlignment="1">
      <alignment horizontal="center" vertical="center"/>
    </xf>
    <xf numFmtId="0" fontId="5" fillId="4" borderId="10" xfId="0" applyFont="1" applyFill="1" applyBorder="1" applyAlignment="1">
      <alignment horizontal="center" vertical="center" wrapText="1"/>
    </xf>
    <xf numFmtId="0" fontId="5" fillId="4" borderId="4" xfId="0" applyFont="1" applyFill="1" applyBorder="1" applyAlignment="1">
      <alignment horizontal="center" vertical="center"/>
    </xf>
    <xf numFmtId="0" fontId="5" fillId="4" borderId="4" xfId="5" applyFont="1" applyFill="1" applyBorder="1" applyAlignment="1">
      <alignment horizontal="center" vertical="center" wrapText="1"/>
    </xf>
    <xf numFmtId="0" fontId="5" fillId="4" borderId="4" xfId="5" applyFont="1" applyFill="1" applyBorder="1" applyAlignment="1">
      <alignment horizontal="center" vertical="center" textRotation="90" wrapText="1"/>
    </xf>
    <xf numFmtId="0" fontId="5" fillId="4" borderId="4" xfId="6" applyFont="1" applyFill="1" applyBorder="1" applyAlignment="1">
      <alignment horizontal="center" vertical="center" wrapText="1"/>
    </xf>
    <xf numFmtId="164" fontId="8" fillId="4" borderId="4" xfId="0" applyNumberFormat="1" applyFont="1" applyFill="1" applyBorder="1" applyAlignment="1">
      <alignment horizontal="center" vertical="center"/>
    </xf>
    <xf numFmtId="0" fontId="6" fillId="4" borderId="1" xfId="0" applyFont="1" applyFill="1" applyBorder="1" applyAlignment="1">
      <alignment horizontal="distributed" vertical="center" wrapText="1"/>
    </xf>
    <xf numFmtId="1" fontId="6" fillId="4" borderId="1" xfId="5" applyNumberFormat="1" applyFont="1" applyFill="1" applyBorder="1" applyAlignment="1">
      <alignment horizontal="center" vertical="center" wrapText="1"/>
    </xf>
    <xf numFmtId="164" fontId="5" fillId="4" borderId="2" xfId="5" applyNumberFormat="1" applyFont="1" applyFill="1" applyBorder="1" applyAlignment="1">
      <alignment horizontal="center" vertical="center" wrapText="1"/>
    </xf>
    <xf numFmtId="49" fontId="5" fillId="4" borderId="1" xfId="0" applyNumberFormat="1" applyFont="1" applyFill="1" applyBorder="1" applyAlignment="1">
      <alignment horizontal="justify" vertical="center" wrapText="1"/>
    </xf>
    <xf numFmtId="0" fontId="5" fillId="4" borderId="1" xfId="0" applyFont="1" applyFill="1" applyBorder="1" applyAlignment="1">
      <alignment horizontal="distributed" vertical="center"/>
    </xf>
    <xf numFmtId="49" fontId="5" fillId="4" borderId="1" xfId="0" applyNumberFormat="1" applyFont="1" applyFill="1" applyBorder="1" applyAlignment="1">
      <alignment vertical="center" wrapText="1"/>
    </xf>
    <xf numFmtId="0" fontId="5" fillId="4" borderId="1" xfId="0" applyNumberFormat="1" applyFont="1" applyFill="1" applyBorder="1" applyAlignment="1">
      <alignment horizontal="distributed" vertical="center"/>
    </xf>
    <xf numFmtId="0" fontId="5" fillId="4" borderId="11" xfId="0" applyFont="1" applyFill="1" applyBorder="1" applyAlignment="1">
      <alignment horizontal="center" vertical="center"/>
    </xf>
    <xf numFmtId="0" fontId="5" fillId="4" borderId="7" xfId="0" applyFont="1" applyFill="1" applyBorder="1" applyAlignment="1">
      <alignment horizontal="center" vertical="center" wrapText="1"/>
    </xf>
    <xf numFmtId="49" fontId="7" fillId="4" borderId="0" xfId="0" applyNumberFormat="1" applyFont="1" applyFill="1" applyAlignment="1">
      <alignment horizontal="justify" vertical="center" wrapText="1"/>
    </xf>
    <xf numFmtId="0" fontId="5" fillId="4" borderId="12" xfId="0" applyFont="1" applyFill="1" applyBorder="1" applyAlignment="1">
      <alignment horizontal="center" vertical="center"/>
    </xf>
    <xf numFmtId="49" fontId="8" fillId="4" borderId="1" xfId="0" applyNumberFormat="1" applyFont="1" applyFill="1" applyBorder="1" applyAlignment="1">
      <alignment horizontal="justify" vertical="center" wrapText="1"/>
    </xf>
    <xf numFmtId="0" fontId="5" fillId="4" borderId="13" xfId="0" applyFont="1" applyFill="1" applyBorder="1" applyAlignment="1">
      <alignment horizontal="center" vertical="center"/>
    </xf>
    <xf numFmtId="0" fontId="5" fillId="4" borderId="11" xfId="0" applyFont="1" applyFill="1" applyBorder="1" applyAlignment="1">
      <alignment horizontal="center" vertical="center" wrapText="1"/>
    </xf>
    <xf numFmtId="0" fontId="5" fillId="4" borderId="3" xfId="0" applyFont="1" applyFill="1" applyBorder="1" applyAlignment="1">
      <alignment horizontal="center" vertical="center" textRotation="90"/>
    </xf>
    <xf numFmtId="164" fontId="5" fillId="4" borderId="1" xfId="6" applyNumberFormat="1" applyFont="1" applyFill="1" applyBorder="1" applyAlignment="1">
      <alignment horizontal="center" vertical="center" wrapText="1"/>
    </xf>
    <xf numFmtId="49" fontId="5" fillId="4" borderId="1" xfId="5" applyNumberFormat="1" applyFont="1" applyFill="1" applyBorder="1" applyAlignment="1">
      <alignment horizontal="justify" vertical="center" wrapText="1"/>
    </xf>
    <xf numFmtId="164" fontId="7" fillId="4" borderId="1" xfId="0" applyNumberFormat="1" applyFont="1" applyFill="1" applyBorder="1" applyAlignment="1">
      <alignment horizontal="center" vertical="center" wrapText="1"/>
    </xf>
    <xf numFmtId="0" fontId="8" fillId="4" borderId="0" xfId="0" applyNumberFormat="1" applyFont="1" applyFill="1" applyAlignment="1">
      <alignment vertical="center" wrapText="1"/>
    </xf>
    <xf numFmtId="9" fontId="7" fillId="0" borderId="21" xfId="0" applyNumberFormat="1" applyFont="1" applyBorder="1" applyAlignment="1">
      <alignment horizontal="justify" vertical="center" wrapText="1"/>
    </xf>
    <xf numFmtId="0" fontId="5" fillId="4" borderId="3" xfId="0" applyFont="1" applyFill="1" applyBorder="1" applyAlignment="1">
      <alignment horizontal="center" vertical="center" textRotation="90" wrapText="1"/>
    </xf>
    <xf numFmtId="49" fontId="7" fillId="4" borderId="1" xfId="0" applyNumberFormat="1" applyFont="1" applyFill="1" applyBorder="1" applyAlignment="1">
      <alignment horizontal="justify" vertical="top" wrapText="1"/>
    </xf>
    <xf numFmtId="0" fontId="7" fillId="4" borderId="1" xfId="0" applyNumberFormat="1" applyFont="1" applyFill="1" applyBorder="1" applyAlignment="1">
      <alignment horizontal="distributed" vertical="center"/>
    </xf>
    <xf numFmtId="49" fontId="7" fillId="4" borderId="1" xfId="0" applyNumberFormat="1" applyFont="1" applyFill="1" applyBorder="1" applyAlignment="1">
      <alignment horizontal="justify" vertical="center" wrapText="1"/>
    </xf>
    <xf numFmtId="0" fontId="5" fillId="4" borderId="6" xfId="0" applyFont="1" applyFill="1" applyBorder="1" applyAlignment="1">
      <alignment horizontal="center" vertical="center" wrapText="1"/>
    </xf>
    <xf numFmtId="0" fontId="5" fillId="4" borderId="1" xfId="0" applyFont="1" applyFill="1" applyBorder="1" applyAlignment="1">
      <alignment horizontal="center" vertical="center" textRotation="90"/>
    </xf>
    <xf numFmtId="0" fontId="8" fillId="4" borderId="3" xfId="0" applyFont="1" applyFill="1" applyBorder="1" applyAlignment="1">
      <alignment horizontal="center" vertical="center"/>
    </xf>
    <xf numFmtId="0" fontId="7" fillId="4" borderId="6" xfId="0" applyFont="1" applyFill="1" applyBorder="1" applyAlignment="1">
      <alignment horizontal="center" vertical="center" wrapText="1"/>
    </xf>
    <xf numFmtId="0" fontId="7" fillId="4" borderId="1" xfId="0" applyFont="1" applyFill="1" applyBorder="1" applyAlignment="1">
      <alignment horizontal="center" vertical="center" textRotation="90" wrapText="1"/>
    </xf>
    <xf numFmtId="164" fontId="7" fillId="4" borderId="1" xfId="6"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164" fontId="7" fillId="4" borderId="2" xfId="0" applyNumberFormat="1" applyFont="1" applyFill="1" applyBorder="1" applyAlignment="1">
      <alignment horizontal="center" vertical="center"/>
    </xf>
    <xf numFmtId="0" fontId="7" fillId="4" borderId="1" xfId="0" applyFont="1" applyFill="1" applyBorder="1" applyAlignment="1">
      <alignment horizontal="justify" vertical="center" wrapText="1"/>
    </xf>
    <xf numFmtId="0" fontId="7" fillId="4" borderId="3" xfId="0" applyFont="1" applyFill="1" applyBorder="1" applyAlignment="1">
      <alignment horizontal="center" vertical="center"/>
    </xf>
    <xf numFmtId="0" fontId="7" fillId="4" borderId="1" xfId="5" applyFont="1" applyFill="1" applyBorder="1" applyAlignment="1">
      <alignment horizontal="center" vertical="center" textRotation="90" wrapText="1"/>
    </xf>
    <xf numFmtId="164" fontId="7" fillId="4" borderId="3" xfId="0" applyNumberFormat="1" applyFont="1" applyFill="1" applyBorder="1" applyAlignment="1">
      <alignment horizontal="center" vertical="center" wrapText="1"/>
    </xf>
    <xf numFmtId="0" fontId="7" fillId="4" borderId="1" xfId="0" applyFont="1" applyFill="1" applyBorder="1" applyAlignment="1">
      <alignment horizontal="distributed" vertical="center"/>
    </xf>
    <xf numFmtId="164" fontId="5" fillId="4" borderId="3" xfId="0" applyNumberFormat="1" applyFont="1" applyFill="1" applyBorder="1" applyAlignment="1">
      <alignment horizontal="center" vertical="center" wrapText="1"/>
    </xf>
    <xf numFmtId="164" fontId="5" fillId="4" borderId="8" xfId="0" applyNumberFormat="1" applyFont="1" applyFill="1" applyBorder="1" applyAlignment="1">
      <alignment horizontal="center" vertical="center" wrapText="1"/>
    </xf>
    <xf numFmtId="0" fontId="7" fillId="4" borderId="1" xfId="0" applyFont="1" applyFill="1" applyBorder="1" applyAlignment="1">
      <alignment horizontal="center" vertical="center" textRotation="90"/>
    </xf>
    <xf numFmtId="164" fontId="8" fillId="4" borderId="2" xfId="5" applyNumberFormat="1" applyFont="1" applyFill="1" applyBorder="1" applyAlignment="1">
      <alignment horizontal="center" vertical="center" wrapText="1"/>
    </xf>
    <xf numFmtId="0" fontId="7" fillId="4" borderId="1" xfId="6" applyFont="1" applyFill="1" applyBorder="1" applyAlignment="1">
      <alignment horizontal="center" vertical="center" wrapText="1"/>
    </xf>
    <xf numFmtId="9" fontId="7" fillId="4" borderId="1" xfId="5" applyNumberFormat="1" applyFont="1" applyFill="1" applyBorder="1" applyAlignment="1">
      <alignment horizontal="center" vertical="center" wrapText="1"/>
    </xf>
    <xf numFmtId="164" fontId="7" fillId="4" borderId="2" xfId="5" applyNumberFormat="1" applyFont="1" applyFill="1" applyBorder="1" applyAlignment="1">
      <alignment horizontal="center" vertical="center" wrapText="1"/>
    </xf>
    <xf numFmtId="1" fontId="5" fillId="4" borderId="3" xfId="5" applyNumberFormat="1" applyFont="1" applyFill="1" applyBorder="1" applyAlignment="1">
      <alignment horizontal="center" vertical="center" wrapText="1"/>
    </xf>
    <xf numFmtId="0" fontId="7" fillId="4" borderId="3" xfId="0" applyFont="1" applyFill="1" applyBorder="1" applyAlignment="1">
      <alignment horizontal="center" vertical="center" textRotation="90" wrapText="1"/>
    </xf>
    <xf numFmtId="0" fontId="5" fillId="4" borderId="3" xfId="0" applyFont="1" applyFill="1" applyBorder="1" applyAlignment="1">
      <alignment horizontal="justify" vertical="center" wrapText="1"/>
    </xf>
    <xf numFmtId="0" fontId="7" fillId="4" borderId="3" xfId="0" applyFont="1" applyFill="1" applyBorder="1" applyAlignment="1">
      <alignment horizontal="justify" vertical="center" wrapText="1"/>
    </xf>
    <xf numFmtId="0" fontId="7" fillId="4" borderId="8" xfId="0" applyFont="1" applyFill="1" applyBorder="1" applyAlignment="1">
      <alignment horizontal="justify" vertical="center" wrapText="1"/>
    </xf>
    <xf numFmtId="0" fontId="7" fillId="0" borderId="1" xfId="0" applyFont="1" applyBorder="1" applyAlignment="1">
      <alignment horizontal="justify" vertical="center" wrapText="1"/>
    </xf>
    <xf numFmtId="0" fontId="5" fillId="4" borderId="1" xfId="2" applyNumberFormat="1" applyFont="1" applyFill="1" applyBorder="1" applyAlignment="1">
      <alignment horizontal="center" vertical="center"/>
    </xf>
    <xf numFmtId="1" fontId="5" fillId="4" borderId="11" xfId="5" applyNumberFormat="1" applyFont="1" applyFill="1" applyBorder="1" applyAlignment="1">
      <alignment horizontal="center" vertical="center" wrapText="1"/>
    </xf>
    <xf numFmtId="0" fontId="5" fillId="4" borderId="8" xfId="0" applyFont="1" applyFill="1" applyBorder="1" applyAlignment="1">
      <alignment horizontal="justify" vertical="center" wrapText="1"/>
    </xf>
    <xf numFmtId="0" fontId="5" fillId="4" borderId="8" xfId="0" applyFont="1" applyFill="1" applyBorder="1" applyAlignment="1">
      <alignment horizontal="center" vertical="center" wrapText="1"/>
    </xf>
    <xf numFmtId="0" fontId="7" fillId="4" borderId="1" xfId="0" applyFont="1" applyFill="1" applyBorder="1" applyAlignment="1">
      <alignment horizontal="justify" vertical="top" wrapText="1"/>
    </xf>
    <xf numFmtId="1" fontId="5" fillId="4" borderId="14" xfId="5" applyNumberFormat="1" applyFont="1" applyFill="1" applyBorder="1" applyAlignment="1">
      <alignment horizontal="center" vertical="center" wrapText="1"/>
    </xf>
    <xf numFmtId="0" fontId="7" fillId="4" borderId="14" xfId="0" applyFont="1" applyFill="1" applyBorder="1" applyAlignment="1">
      <alignment horizontal="center" vertical="center" textRotation="90" wrapText="1"/>
    </xf>
    <xf numFmtId="0" fontId="5" fillId="4" borderId="14" xfId="0" applyFont="1" applyFill="1" applyBorder="1" applyAlignment="1">
      <alignment horizontal="justify" vertical="center" wrapText="1"/>
    </xf>
    <xf numFmtId="0" fontId="5" fillId="4" borderId="14" xfId="0"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7" fillId="4" borderId="2" xfId="0" applyFont="1" applyFill="1" applyBorder="1" applyAlignment="1">
      <alignment horizontal="justify" vertical="top" wrapText="1"/>
    </xf>
    <xf numFmtId="49" fontId="5" fillId="4" borderId="3" xfId="0" applyNumberFormat="1" applyFont="1" applyFill="1" applyBorder="1" applyAlignment="1">
      <alignment horizontal="center" vertical="center" wrapText="1"/>
    </xf>
    <xf numFmtId="9" fontId="5" fillId="4" borderId="1" xfId="5" applyNumberFormat="1" applyFont="1" applyFill="1" applyBorder="1" applyAlignment="1">
      <alignment horizontal="center" vertical="center" wrapText="1"/>
    </xf>
    <xf numFmtId="164" fontId="5" fillId="4" borderId="1" xfId="5" applyNumberFormat="1" applyFont="1" applyFill="1" applyBorder="1" applyAlignment="1">
      <alignment horizontal="center" vertical="center" wrapText="1"/>
    </xf>
    <xf numFmtId="0" fontId="7" fillId="4" borderId="2" xfId="0" applyFont="1" applyFill="1" applyBorder="1" applyAlignment="1">
      <alignment horizontal="left" vertical="center" wrapText="1"/>
    </xf>
    <xf numFmtId="0" fontId="7"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49" fontId="5" fillId="4" borderId="3" xfId="5" applyNumberFormat="1" applyFont="1" applyFill="1" applyBorder="1" applyAlignment="1">
      <alignment horizontal="center" vertical="center" wrapText="1"/>
    </xf>
    <xf numFmtId="9" fontId="5" fillId="4" borderId="1" xfId="0" applyNumberFormat="1" applyFont="1" applyFill="1" applyBorder="1" applyAlignment="1">
      <alignment horizontal="center" vertical="center" wrapText="1"/>
    </xf>
    <xf numFmtId="0" fontId="5" fillId="0" borderId="2" xfId="5" applyFont="1" applyFill="1" applyBorder="1" applyAlignment="1">
      <alignment horizontal="justify" vertical="center" wrapText="1"/>
    </xf>
    <xf numFmtId="9" fontId="5" fillId="4" borderId="1" xfId="0" applyNumberFormat="1" applyFont="1" applyFill="1" applyBorder="1" applyAlignment="1">
      <alignment horizontal="center" vertical="center"/>
    </xf>
    <xf numFmtId="0" fontId="7" fillId="0" borderId="2" xfId="0" applyFont="1" applyFill="1" applyBorder="1" applyAlignment="1">
      <alignment horizontal="justify" vertical="top" wrapText="1"/>
    </xf>
    <xf numFmtId="0" fontId="7" fillId="4" borderId="1" xfId="0" applyNumberFormat="1" applyFont="1" applyFill="1" applyBorder="1" applyAlignment="1">
      <alignment horizontal="center" vertical="center"/>
    </xf>
    <xf numFmtId="0" fontId="7" fillId="0" borderId="2" xfId="0" applyFont="1" applyFill="1" applyBorder="1" applyAlignment="1">
      <alignment horizontal="justify" wrapText="1"/>
    </xf>
    <xf numFmtId="49" fontId="5" fillId="4" borderId="1" xfId="6" applyNumberFormat="1" applyFont="1" applyFill="1" applyBorder="1" applyAlignment="1">
      <alignment horizontal="center" vertical="center" wrapText="1"/>
    </xf>
    <xf numFmtId="49" fontId="5" fillId="4" borderId="7" xfId="0" applyNumberFormat="1" applyFont="1" applyFill="1" applyBorder="1" applyAlignment="1">
      <alignment horizontal="center" vertical="center" wrapText="1"/>
    </xf>
    <xf numFmtId="9" fontId="5" fillId="4" borderId="6" xfId="0" applyNumberFormat="1"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7" fillId="4" borderId="0" xfId="0" applyNumberFormat="1" applyFont="1" applyFill="1" applyAlignment="1">
      <alignment vertical="center" wrapText="1"/>
    </xf>
    <xf numFmtId="0" fontId="7" fillId="0" borderId="0" xfId="0" applyFont="1" applyFill="1" applyAlignment="1">
      <alignment horizontal="justify" vertical="center" wrapText="1"/>
    </xf>
    <xf numFmtId="0" fontId="5" fillId="0" borderId="2" xfId="0" applyFont="1" applyFill="1" applyBorder="1" applyAlignment="1">
      <alignment horizontal="justify" vertical="top" wrapText="1"/>
    </xf>
    <xf numFmtId="0" fontId="5" fillId="4" borderId="16"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7" fillId="4" borderId="2" xfId="0" applyFont="1" applyFill="1" applyBorder="1" applyAlignment="1">
      <alignment horizontal="justify" vertical="center" wrapText="1"/>
    </xf>
    <xf numFmtId="0" fontId="5" fillId="4" borderId="17" xfId="0" applyFont="1" applyFill="1" applyBorder="1" applyAlignment="1">
      <alignment horizontal="center" vertical="center" wrapText="1"/>
    </xf>
    <xf numFmtId="49" fontId="5" fillId="4" borderId="17" xfId="0" applyNumberFormat="1" applyFont="1" applyFill="1" applyBorder="1" applyAlignment="1">
      <alignment horizontal="center" vertical="center" wrapText="1"/>
    </xf>
    <xf numFmtId="164" fontId="5" fillId="4" borderId="4" xfId="5" applyNumberFormat="1" applyFont="1" applyFill="1" applyBorder="1" applyAlignment="1">
      <alignment horizontal="center" vertical="center" wrapText="1"/>
    </xf>
    <xf numFmtId="0" fontId="10" fillId="4" borderId="1" xfId="0" applyFont="1" applyFill="1" applyBorder="1" applyAlignment="1">
      <alignment horizontal="distributed" vertical="center" wrapText="1"/>
    </xf>
    <xf numFmtId="165" fontId="7" fillId="4" borderId="1" xfId="0" applyNumberFormat="1" applyFont="1" applyFill="1" applyBorder="1" applyAlignment="1">
      <alignment horizontal="center" vertical="center" wrapText="1"/>
    </xf>
    <xf numFmtId="165" fontId="7" fillId="4" borderId="2" xfId="1" applyNumberFormat="1" applyFont="1" applyFill="1" applyBorder="1" applyAlignment="1">
      <alignment horizontal="center" vertical="center" wrapText="1"/>
    </xf>
    <xf numFmtId="9" fontId="5" fillId="4" borderId="1" xfId="2" applyFont="1" applyFill="1" applyBorder="1" applyAlignment="1">
      <alignment horizontal="justify" vertical="center" wrapText="1"/>
    </xf>
    <xf numFmtId="0" fontId="5" fillId="4" borderId="1" xfId="5" applyNumberFormat="1" applyFont="1" applyFill="1" applyBorder="1" applyAlignment="1">
      <alignment horizontal="center" vertical="center" wrapText="1"/>
    </xf>
    <xf numFmtId="165" fontId="7" fillId="4" borderId="1" xfId="1" applyNumberFormat="1" applyFont="1" applyFill="1" applyBorder="1" applyAlignment="1">
      <alignment horizontal="center" vertical="center" wrapText="1"/>
    </xf>
    <xf numFmtId="0" fontId="7" fillId="4" borderId="0" xfId="0" applyFont="1" applyFill="1" applyAlignment="1">
      <alignment horizontal="justify" vertical="center" wrapText="1"/>
    </xf>
    <xf numFmtId="164" fontId="8" fillId="4" borderId="1" xfId="0" applyNumberFormat="1" applyFont="1" applyFill="1" applyBorder="1" applyAlignment="1">
      <alignment horizontal="center" vertical="center" wrapText="1"/>
    </xf>
    <xf numFmtId="164" fontId="8" fillId="4" borderId="2" xfId="0" applyNumberFormat="1" applyFont="1" applyFill="1" applyBorder="1" applyAlignment="1">
      <alignment horizontal="center" vertical="center" wrapText="1"/>
    </xf>
    <xf numFmtId="164" fontId="5" fillId="4" borderId="1" xfId="0" applyNumberFormat="1" applyFont="1" applyFill="1" applyBorder="1" applyAlignment="1">
      <alignment horizontal="justify" vertical="center" wrapText="1"/>
    </xf>
    <xf numFmtId="0" fontId="5" fillId="4" borderId="3" xfId="0" applyFont="1" applyFill="1" applyBorder="1" applyAlignment="1">
      <alignment horizontal="center" vertical="center" wrapText="1"/>
    </xf>
    <xf numFmtId="165" fontId="7" fillId="4" borderId="2" xfId="1" applyNumberFormat="1" applyFont="1" applyFill="1" applyBorder="1" applyAlignment="1">
      <alignment vertical="center" wrapText="1"/>
    </xf>
    <xf numFmtId="0" fontId="5" fillId="4" borderId="1" xfId="1" applyNumberFormat="1" applyFont="1" applyFill="1" applyBorder="1" applyAlignment="1">
      <alignment horizontal="justify" vertical="center" wrapText="1"/>
    </xf>
    <xf numFmtId="0" fontId="5" fillId="4" borderId="1" xfId="0" applyFont="1" applyFill="1" applyBorder="1" applyAlignment="1">
      <alignment horizontal="justify" vertical="center" wrapText="1"/>
    </xf>
    <xf numFmtId="0" fontId="5" fillId="4" borderId="6" xfId="5" applyFont="1" applyFill="1" applyBorder="1" applyAlignment="1">
      <alignment horizontal="center" vertical="center" textRotation="90" wrapText="1"/>
    </xf>
    <xf numFmtId="0" fontId="5" fillId="4" borderId="1" xfId="0" applyFont="1" applyFill="1" applyBorder="1" applyAlignment="1">
      <alignment horizontal="justify" vertical="center"/>
    </xf>
    <xf numFmtId="0" fontId="5" fillId="4" borderId="12" xfId="0" applyFont="1" applyFill="1" applyBorder="1" applyAlignment="1">
      <alignment horizontal="center" vertical="center" wrapText="1"/>
    </xf>
    <xf numFmtId="0" fontId="5" fillId="4" borderId="7" xfId="5" applyFont="1" applyFill="1" applyBorder="1" applyAlignment="1">
      <alignment horizontal="center" vertical="center" wrapText="1"/>
    </xf>
    <xf numFmtId="164" fontId="7" fillId="4" borderId="2"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11" fillId="4" borderId="1" xfId="0" applyFont="1" applyFill="1" applyBorder="1" applyAlignment="1">
      <alignment horizontal="justify" vertical="center"/>
    </xf>
    <xf numFmtId="0" fontId="7" fillId="4" borderId="3"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5" fillId="4" borderId="0" xfId="0" applyNumberFormat="1" applyFont="1" applyFill="1" applyBorder="1" applyAlignment="1">
      <alignment vertical="center" wrapText="1"/>
    </xf>
    <xf numFmtId="0" fontId="5" fillId="4" borderId="14" xfId="0" applyFont="1" applyFill="1" applyBorder="1" applyAlignment="1">
      <alignment horizontal="center" vertical="center" textRotation="90" wrapText="1"/>
    </xf>
    <xf numFmtId="164" fontId="5" fillId="4" borderId="14" xfId="0" applyNumberFormat="1" applyFont="1" applyFill="1" applyBorder="1" applyAlignment="1">
      <alignment horizontal="center" vertical="center" wrapText="1"/>
    </xf>
    <xf numFmtId="164" fontId="6" fillId="4" borderId="1" xfId="5" applyNumberFormat="1" applyFont="1" applyFill="1" applyBorder="1" applyAlignment="1">
      <alignment horizontal="center" vertical="center" wrapText="1"/>
    </xf>
    <xf numFmtId="0" fontId="5" fillId="4" borderId="1" xfId="7" applyFont="1" applyFill="1" applyBorder="1" applyAlignment="1">
      <alignment horizontal="center" vertical="center"/>
    </xf>
    <xf numFmtId="0" fontId="5" fillId="4" borderId="1" xfId="7" applyFont="1" applyFill="1" applyBorder="1" applyAlignment="1">
      <alignment horizontal="center" vertical="center" wrapText="1"/>
    </xf>
    <xf numFmtId="49" fontId="5" fillId="4" borderId="1" xfId="5" applyNumberFormat="1" applyFont="1" applyFill="1" applyBorder="1" applyAlignment="1">
      <alignment horizontal="center" vertical="center" wrapText="1"/>
    </xf>
    <xf numFmtId="0" fontId="9" fillId="4" borderId="1" xfId="0" applyFont="1" applyFill="1" applyBorder="1" applyAlignment="1">
      <alignment horizontal="justify" vertical="center"/>
    </xf>
    <xf numFmtId="0" fontId="5" fillId="4" borderId="7" xfId="7" applyFont="1" applyFill="1" applyBorder="1" applyAlignment="1">
      <alignment horizontal="center" vertical="center"/>
    </xf>
    <xf numFmtId="0" fontId="5" fillId="4" borderId="7" xfId="7" applyFont="1" applyFill="1" applyBorder="1" applyAlignment="1">
      <alignment horizontal="center" vertical="center" wrapText="1"/>
    </xf>
    <xf numFmtId="165" fontId="5" fillId="4" borderId="1" xfId="0" applyNumberFormat="1" applyFont="1" applyFill="1" applyBorder="1" applyAlignment="1">
      <alignment vertical="center" wrapText="1"/>
    </xf>
    <xf numFmtId="165" fontId="5" fillId="4" borderId="2" xfId="1" applyNumberFormat="1" applyFont="1" applyFill="1" applyBorder="1" applyAlignment="1">
      <alignment vertical="center" wrapText="1"/>
    </xf>
    <xf numFmtId="0" fontId="5" fillId="4" borderId="3" xfId="7" applyFont="1" applyFill="1" applyBorder="1" applyAlignment="1">
      <alignment horizontal="center" vertical="center" wrapText="1"/>
    </xf>
    <xf numFmtId="0" fontId="5" fillId="4" borderId="5" xfId="0" applyFont="1" applyFill="1" applyBorder="1" applyAlignment="1">
      <alignment horizontal="center" vertical="center" wrapText="1"/>
    </xf>
    <xf numFmtId="49" fontId="5" fillId="4" borderId="2" xfId="5" applyNumberFormat="1" applyFont="1" applyFill="1" applyBorder="1" applyAlignment="1">
      <alignment horizontal="center" vertical="center" wrapText="1"/>
    </xf>
    <xf numFmtId="0" fontId="5" fillId="4" borderId="1" xfId="0" applyFont="1" applyFill="1" applyBorder="1" applyAlignment="1">
      <alignment horizontal="justify" vertical="top" wrapText="1"/>
    </xf>
    <xf numFmtId="0" fontId="5" fillId="4" borderId="1" xfId="0" applyFont="1" applyFill="1" applyBorder="1" applyAlignment="1">
      <alignment vertical="center" wrapText="1"/>
    </xf>
    <xf numFmtId="0" fontId="5" fillId="4" borderId="1" xfId="6" applyFont="1" applyFill="1" applyBorder="1" applyAlignment="1">
      <alignment horizontal="center" vertical="center" textRotation="90" wrapText="1"/>
    </xf>
    <xf numFmtId="0" fontId="5" fillId="4" borderId="7" xfId="5" applyFont="1" applyFill="1" applyBorder="1" applyAlignment="1">
      <alignment horizontal="center" vertical="center" textRotation="90" wrapText="1"/>
    </xf>
    <xf numFmtId="164" fontId="5" fillId="4" borderId="7" xfId="0" applyNumberFormat="1" applyFont="1" applyFill="1" applyBorder="1" applyAlignment="1">
      <alignment horizontal="center" vertical="center" wrapText="1"/>
    </xf>
    <xf numFmtId="164" fontId="5" fillId="4" borderId="10" xfId="0" applyNumberFormat="1" applyFont="1" applyFill="1" applyBorder="1" applyAlignment="1">
      <alignment horizontal="center" vertical="center" wrapText="1"/>
    </xf>
    <xf numFmtId="0" fontId="5" fillId="4" borderId="9" xfId="7" applyFont="1" applyFill="1" applyBorder="1" applyAlignment="1">
      <alignment horizontal="center" vertical="center" wrapText="1"/>
    </xf>
    <xf numFmtId="0" fontId="10" fillId="4" borderId="4" xfId="0" applyFont="1" applyFill="1" applyBorder="1" applyAlignment="1">
      <alignment horizontal="distributed" vertical="top" wrapText="1"/>
    </xf>
    <xf numFmtId="0" fontId="8" fillId="4" borderId="0" xfId="0" applyNumberFormat="1" applyFont="1" applyFill="1" applyAlignment="1">
      <alignment vertical="center"/>
    </xf>
    <xf numFmtId="0" fontId="5" fillId="4" borderId="6" xfId="0" applyFont="1" applyFill="1" applyBorder="1" applyAlignment="1">
      <alignment horizontal="center" vertical="center" textRotation="90"/>
    </xf>
    <xf numFmtId="164" fontId="5" fillId="4" borderId="1" xfId="0" applyNumberFormat="1" applyFont="1" applyFill="1" applyBorder="1" applyAlignment="1">
      <alignment horizontal="justify" vertical="top" wrapText="1"/>
    </xf>
    <xf numFmtId="0" fontId="5" fillId="4" borderId="6" xfId="6" applyFont="1" applyFill="1" applyBorder="1" applyAlignment="1">
      <alignment horizontal="center" vertical="center" textRotation="90" wrapText="1"/>
    </xf>
    <xf numFmtId="0" fontId="7" fillId="4" borderId="0" xfId="0" applyNumberFormat="1" applyFont="1" applyFill="1"/>
    <xf numFmtId="0" fontId="5" fillId="4" borderId="7" xfId="0" applyNumberFormat="1" applyFont="1" applyFill="1" applyBorder="1" applyAlignment="1">
      <alignment horizontal="center" vertical="center" wrapText="1"/>
    </xf>
    <xf numFmtId="0" fontId="8" fillId="4" borderId="0" xfId="0" applyNumberFormat="1" applyFont="1" applyFill="1" applyAlignment="1">
      <alignment wrapText="1"/>
    </xf>
    <xf numFmtId="0" fontId="5" fillId="4" borderId="3" xfId="5" applyNumberFormat="1" applyFont="1" applyFill="1" applyBorder="1" applyAlignment="1">
      <alignment horizontal="center" vertical="center" wrapText="1"/>
    </xf>
    <xf numFmtId="0" fontId="5" fillId="4" borderId="3" xfId="5" applyFont="1" applyFill="1" applyBorder="1" applyAlignment="1">
      <alignment horizontal="center" vertical="center" textRotation="90" wrapText="1"/>
    </xf>
    <xf numFmtId="0" fontId="5" fillId="4" borderId="4" xfId="5" applyNumberFormat="1" applyFont="1" applyFill="1" applyBorder="1" applyAlignment="1">
      <alignment horizontal="center" vertical="center" wrapText="1"/>
    </xf>
    <xf numFmtId="0" fontId="5" fillId="4" borderId="14" xfId="5" applyFont="1" applyFill="1" applyBorder="1" applyAlignment="1">
      <alignment horizontal="center" vertical="center" textRotation="90" wrapText="1"/>
    </xf>
    <xf numFmtId="0" fontId="5" fillId="4" borderId="4" xfId="0" applyFont="1" applyFill="1" applyBorder="1" applyAlignment="1">
      <alignment horizontal="center" vertical="center" wrapText="1"/>
    </xf>
    <xf numFmtId="164" fontId="5" fillId="4" borderId="4" xfId="0" applyNumberFormat="1" applyFont="1" applyFill="1" applyBorder="1" applyAlignment="1">
      <alignment horizontal="center" vertical="center" wrapText="1"/>
    </xf>
    <xf numFmtId="0" fontId="5" fillId="4" borderId="13" xfId="0" applyFont="1" applyFill="1" applyBorder="1" applyAlignment="1">
      <alignment horizontal="center" vertical="center" textRotation="90" wrapText="1"/>
    </xf>
    <xf numFmtId="0" fontId="5" fillId="4" borderId="6" xfId="0" applyFont="1" applyFill="1" applyBorder="1" applyAlignment="1">
      <alignment horizontal="center" vertical="center" textRotation="90" wrapText="1"/>
    </xf>
    <xf numFmtId="0" fontId="7" fillId="0" borderId="0" xfId="0" applyFont="1" applyAlignment="1">
      <alignment horizontal="justify" vertical="center" wrapText="1"/>
    </xf>
    <xf numFmtId="0" fontId="7" fillId="4" borderId="1" xfId="0" applyFont="1" applyFill="1" applyBorder="1" applyAlignment="1">
      <alignment horizontal="justify" vertical="center"/>
    </xf>
    <xf numFmtId="0" fontId="5" fillId="4" borderId="3" xfId="0" applyFont="1" applyFill="1" applyBorder="1" applyAlignment="1">
      <alignment vertical="center" wrapText="1"/>
    </xf>
    <xf numFmtId="2" fontId="5" fillId="4" borderId="3" xfId="0" applyNumberFormat="1"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11" fillId="0" borderId="1" xfId="0" applyFont="1" applyBorder="1" applyAlignment="1">
      <alignment horizontal="justify" vertical="top" wrapText="1"/>
    </xf>
    <xf numFmtId="0" fontId="7" fillId="0" borderId="0" xfId="0" applyFont="1" applyAlignment="1">
      <alignment horizontal="left" vertical="center" wrapText="1"/>
    </xf>
    <xf numFmtId="0" fontId="5" fillId="0" borderId="1" xfId="0" applyFont="1" applyFill="1" applyBorder="1" applyAlignment="1">
      <alignment vertical="center" wrapText="1"/>
    </xf>
    <xf numFmtId="164" fontId="5" fillId="4" borderId="8" xfId="0" applyNumberFormat="1" applyFont="1" applyFill="1" applyBorder="1" applyAlignment="1">
      <alignment horizontal="center" vertical="center"/>
    </xf>
    <xf numFmtId="0" fontId="5" fillId="4" borderId="4" xfId="0" applyFont="1" applyFill="1" applyBorder="1" applyAlignment="1">
      <alignment horizontal="center" vertical="center" textRotation="90" wrapText="1"/>
    </xf>
    <xf numFmtId="164" fontId="5" fillId="4" borderId="14" xfId="0" applyNumberFormat="1" applyFont="1" applyFill="1" applyBorder="1" applyAlignment="1">
      <alignment horizontal="center" vertical="center"/>
    </xf>
    <xf numFmtId="0" fontId="11" fillId="0" borderId="0" xfId="0" applyFont="1" applyAlignment="1">
      <alignment vertical="center"/>
    </xf>
    <xf numFmtId="0" fontId="7" fillId="4" borderId="18" xfId="0" applyFont="1" applyFill="1" applyBorder="1" applyAlignment="1">
      <alignment horizontal="justify" vertical="center" wrapText="1"/>
    </xf>
    <xf numFmtId="0" fontId="7" fillId="4" borderId="18" xfId="0" applyNumberFormat="1" applyFont="1" applyFill="1" applyBorder="1" applyAlignment="1">
      <alignment horizontal="center" vertical="center"/>
    </xf>
    <xf numFmtId="0" fontId="9" fillId="6" borderId="18" xfId="0" applyFont="1" applyFill="1" applyBorder="1" applyAlignment="1">
      <alignment horizontal="left" vertical="center" wrapText="1"/>
    </xf>
    <xf numFmtId="0" fontId="7" fillId="4" borderId="19" xfId="0" applyFont="1" applyFill="1" applyBorder="1" applyAlignment="1">
      <alignment horizontal="justify" vertical="top" wrapText="1"/>
    </xf>
    <xf numFmtId="0" fontId="11" fillId="4" borderId="20" xfId="0" applyNumberFormat="1" applyFont="1" applyFill="1" applyBorder="1" applyAlignment="1">
      <alignment horizontal="center" vertical="center"/>
    </xf>
    <xf numFmtId="0" fontId="5" fillId="4" borderId="4" xfId="0" applyFont="1" applyFill="1" applyBorder="1" applyAlignment="1">
      <alignment vertical="center" wrapText="1"/>
    </xf>
    <xf numFmtId="0" fontId="7" fillId="0" borderId="21" xfId="0" applyFont="1" applyBorder="1" applyAlignment="1">
      <alignment horizontal="justify" vertical="center" wrapText="1"/>
    </xf>
    <xf numFmtId="0" fontId="7" fillId="4" borderId="21" xfId="0" applyNumberFormat="1" applyFont="1" applyFill="1" applyBorder="1" applyAlignment="1">
      <alignment horizontal="center" vertical="center" wrapText="1"/>
    </xf>
    <xf numFmtId="0" fontId="7" fillId="6" borderId="21" xfId="0" applyFont="1" applyFill="1" applyBorder="1" applyAlignment="1">
      <alignment horizontal="justify" vertical="center" wrapText="1"/>
    </xf>
    <xf numFmtId="2" fontId="5" fillId="4" borderId="1" xfId="6"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xf>
    <xf numFmtId="0" fontId="5" fillId="4" borderId="0" xfId="0" applyNumberFormat="1" applyFont="1" applyFill="1" applyAlignment="1">
      <alignment horizontal="center" vertical="center"/>
    </xf>
    <xf numFmtId="0" fontId="11" fillId="0" borderId="21" xfId="0" applyFont="1" applyBorder="1" applyAlignment="1">
      <alignment horizontal="justify" vertical="top" wrapText="1"/>
    </xf>
    <xf numFmtId="0" fontId="7" fillId="4" borderId="21" xfId="0" applyNumberFormat="1" applyFont="1" applyFill="1" applyBorder="1" applyAlignment="1">
      <alignment horizontal="center" vertical="center"/>
    </xf>
    <xf numFmtId="0" fontId="11" fillId="0" borderId="21" xfId="0" applyFont="1" applyBorder="1" applyAlignment="1">
      <alignment horizontal="justify" vertical="center" wrapText="1"/>
    </xf>
    <xf numFmtId="0" fontId="7" fillId="0" borderId="27" xfId="0" applyFont="1" applyBorder="1" applyAlignment="1">
      <alignment horizontal="justify" vertical="center" wrapText="1"/>
    </xf>
    <xf numFmtId="2" fontId="5" fillId="4" borderId="1" xfId="5" applyNumberFormat="1" applyFont="1" applyFill="1" applyBorder="1" applyAlignment="1">
      <alignment horizontal="center" vertical="center" wrapText="1"/>
    </xf>
    <xf numFmtId="0" fontId="5" fillId="4" borderId="2" xfId="6" applyFont="1" applyFill="1" applyBorder="1" applyAlignment="1">
      <alignment horizontal="center" vertical="center" wrapText="1"/>
    </xf>
    <xf numFmtId="0" fontId="11" fillId="5" borderId="23" xfId="0" applyFont="1" applyFill="1" applyBorder="1" applyAlignment="1">
      <alignment horizontal="justify" vertical="center" wrapText="1"/>
    </xf>
    <xf numFmtId="0" fontId="11" fillId="0" borderId="0" xfId="0" applyFont="1" applyAlignment="1">
      <alignment horizontal="justify" vertical="center" wrapText="1"/>
    </xf>
    <xf numFmtId="0" fontId="11" fillId="5" borderId="21" xfId="0" applyFont="1" applyFill="1" applyBorder="1" applyAlignment="1">
      <alignment horizontal="justify" vertical="center" wrapText="1"/>
    </xf>
    <xf numFmtId="0" fontId="11" fillId="5" borderId="0" xfId="0" applyFont="1" applyFill="1" applyAlignment="1">
      <alignment horizontal="justify" vertical="center" wrapText="1"/>
    </xf>
    <xf numFmtId="0" fontId="7" fillId="4" borderId="1" xfId="0" applyFont="1" applyFill="1" applyBorder="1" applyAlignment="1">
      <alignment horizontal="left" vertical="center" wrapText="1"/>
    </xf>
    <xf numFmtId="0" fontId="5" fillId="4" borderId="1" xfId="5" applyFont="1" applyFill="1" applyBorder="1" applyAlignment="1">
      <alignment horizontal="center" vertical="top" wrapText="1"/>
    </xf>
    <xf numFmtId="164" fontId="6" fillId="4" borderId="2" xfId="0" applyNumberFormat="1" applyFont="1" applyFill="1" applyBorder="1" applyAlignment="1">
      <alignment horizontal="center" vertical="center" wrapText="1"/>
    </xf>
    <xf numFmtId="2" fontId="13" fillId="4" borderId="1" xfId="0" applyNumberFormat="1" applyFont="1" applyFill="1" applyBorder="1" applyAlignment="1">
      <alignment horizontal="center" vertical="center" wrapText="1"/>
    </xf>
    <xf numFmtId="0" fontId="7" fillId="4" borderId="3" xfId="0" applyFont="1" applyFill="1" applyBorder="1" applyAlignment="1">
      <alignment horizontal="center" vertical="center" textRotation="90"/>
    </xf>
    <xf numFmtId="164" fontId="7" fillId="4" borderId="8" xfId="0" applyNumberFormat="1" applyFont="1" applyFill="1" applyBorder="1" applyAlignment="1">
      <alignment horizontal="center" vertical="center"/>
    </xf>
    <xf numFmtId="0" fontId="7" fillId="4" borderId="22" xfId="0" applyNumberFormat="1" applyFont="1" applyFill="1" applyBorder="1" applyAlignment="1">
      <alignment horizontal="center" vertical="center"/>
    </xf>
    <xf numFmtId="164" fontId="7" fillId="4" borderId="1" xfId="0" applyNumberFormat="1" applyFont="1" applyFill="1" applyBorder="1" applyAlignment="1">
      <alignment horizontal="center" vertical="center"/>
    </xf>
    <xf numFmtId="0" fontId="11" fillId="5" borderId="22" xfId="0" applyFont="1" applyFill="1" applyBorder="1" applyAlignment="1">
      <alignment horizontal="justify" vertical="center" wrapText="1"/>
    </xf>
    <xf numFmtId="0" fontId="7" fillId="4" borderId="3" xfId="0" applyNumberFormat="1" applyFont="1" applyFill="1" applyBorder="1" applyAlignment="1">
      <alignment horizontal="center" vertical="center"/>
    </xf>
    <xf numFmtId="0" fontId="11" fillId="0" borderId="1" xfId="0" applyFont="1" applyBorder="1" applyAlignment="1">
      <alignment horizontal="center" vertical="center" wrapText="1"/>
    </xf>
    <xf numFmtId="0" fontId="7" fillId="8" borderId="1" xfId="0" applyFont="1" applyFill="1" applyBorder="1" applyAlignment="1">
      <alignment horizontal="left" vertical="center" wrapText="1"/>
    </xf>
    <xf numFmtId="0" fontId="7" fillId="8" borderId="1" xfId="0" applyNumberFormat="1" applyFont="1" applyFill="1" applyBorder="1" applyAlignment="1">
      <alignment horizontal="center" vertical="center" wrapText="1"/>
    </xf>
    <xf numFmtId="0" fontId="7" fillId="8" borderId="1" xfId="0" applyFont="1" applyFill="1" applyBorder="1" applyAlignment="1">
      <alignment horizontal="center" vertical="center" textRotation="90" wrapText="1"/>
    </xf>
    <xf numFmtId="0" fontId="7" fillId="8" borderId="1" xfId="0" applyFont="1" applyFill="1" applyBorder="1" applyAlignment="1">
      <alignment horizontal="center" wrapText="1"/>
    </xf>
    <xf numFmtId="0" fontId="7" fillId="4" borderId="1" xfId="0" applyFont="1" applyFill="1" applyBorder="1" applyAlignment="1">
      <alignment horizontal="center" wrapText="1"/>
    </xf>
    <xf numFmtId="0" fontId="7" fillId="8" borderId="1" xfId="0" applyFont="1" applyFill="1" applyBorder="1" applyAlignment="1">
      <alignment horizontal="center" vertical="center" wrapText="1"/>
    </xf>
    <xf numFmtId="0" fontId="11" fillId="0" borderId="2" xfId="0" applyFont="1" applyBorder="1" applyAlignment="1">
      <alignment wrapText="1"/>
    </xf>
    <xf numFmtId="0" fontId="7" fillId="8" borderId="1" xfId="0" applyFont="1" applyFill="1" applyBorder="1" applyAlignment="1">
      <alignment horizontal="justify" vertical="center" wrapText="1"/>
    </xf>
    <xf numFmtId="0" fontId="11" fillId="0" borderId="2" xfId="0" applyFont="1" applyBorder="1" applyAlignment="1">
      <alignment horizontal="center" vertical="center" wrapText="1"/>
    </xf>
    <xf numFmtId="0" fontId="11" fillId="0" borderId="2" xfId="0" applyFont="1" applyBorder="1" applyAlignment="1">
      <alignment horizontal="justify" vertical="top"/>
    </xf>
    <xf numFmtId="0" fontId="7" fillId="4" borderId="1" xfId="0" applyFont="1" applyFill="1" applyBorder="1" applyAlignment="1">
      <alignment vertical="center" wrapText="1"/>
    </xf>
    <xf numFmtId="0" fontId="11" fillId="0" borderId="2" xfId="0" applyFont="1" applyBorder="1" applyAlignment="1">
      <alignment vertical="top" wrapText="1"/>
    </xf>
    <xf numFmtId="0" fontId="11" fillId="0" borderId="2" xfId="0" applyFont="1" applyBorder="1" applyAlignment="1">
      <alignment vertical="center" wrapText="1"/>
    </xf>
    <xf numFmtId="0" fontId="14" fillId="4" borderId="1" xfId="0" applyFont="1" applyFill="1" applyBorder="1" applyAlignment="1">
      <alignment vertical="center" wrapText="1"/>
    </xf>
    <xf numFmtId="0" fontId="11" fillId="4" borderId="2" xfId="0" applyFont="1" applyFill="1" applyBorder="1" applyAlignment="1">
      <alignment vertical="top" wrapText="1"/>
    </xf>
    <xf numFmtId="0" fontId="7" fillId="4" borderId="7" xfId="0" applyFont="1" applyFill="1" applyBorder="1" applyAlignment="1">
      <alignment horizontal="center" vertical="center" textRotation="90" wrapText="1"/>
    </xf>
    <xf numFmtId="0" fontId="7" fillId="4" borderId="7" xfId="0" applyFont="1" applyFill="1" applyBorder="1" applyAlignment="1">
      <alignment horizontal="center" vertical="center" wrapText="1"/>
    </xf>
    <xf numFmtId="0" fontId="5" fillId="4" borderId="7" xfId="0" applyFont="1" applyFill="1" applyBorder="1" applyAlignment="1">
      <alignment horizontal="justify" vertical="center" wrapText="1"/>
    </xf>
    <xf numFmtId="0" fontId="7" fillId="4" borderId="12" xfId="0" applyNumberFormat="1" applyFont="1" applyFill="1" applyBorder="1" applyAlignment="1">
      <alignment horizontal="center" vertical="center"/>
    </xf>
    <xf numFmtId="0" fontId="5" fillId="4" borderId="7" xfId="0" applyFont="1" applyFill="1" applyBorder="1" applyAlignment="1">
      <alignment horizontal="center" vertical="center" textRotation="90"/>
    </xf>
    <xf numFmtId="0" fontId="10" fillId="4" borderId="7" xfId="0" applyFont="1" applyFill="1" applyBorder="1" applyAlignment="1">
      <alignment horizontal="distributed" vertical="center" wrapText="1"/>
    </xf>
    <xf numFmtId="0" fontId="14" fillId="4" borderId="1" xfId="0" applyFont="1" applyFill="1" applyBorder="1" applyAlignment="1">
      <alignment horizontal="center" vertical="center" textRotation="90" wrapText="1"/>
    </xf>
    <xf numFmtId="0" fontId="14" fillId="4" borderId="1" xfId="0" applyFont="1" applyFill="1" applyBorder="1" applyAlignment="1">
      <alignment horizontal="center" vertical="center" wrapText="1"/>
    </xf>
    <xf numFmtId="0" fontId="11" fillId="4" borderId="21" xfId="0" applyFont="1" applyFill="1" applyBorder="1" applyAlignment="1">
      <alignment horizontal="justify" vertical="center" wrapText="1"/>
    </xf>
    <xf numFmtId="0" fontId="5" fillId="4" borderId="1" xfId="0" applyFont="1" applyFill="1" applyBorder="1" applyAlignment="1">
      <alignment vertical="center"/>
    </xf>
    <xf numFmtId="0" fontId="11" fillId="0" borderId="23" xfId="0" applyFont="1" applyBorder="1" applyAlignment="1">
      <alignment horizontal="justify" vertical="center" wrapText="1"/>
    </xf>
    <xf numFmtId="0" fontId="5" fillId="4" borderId="23" xfId="0" applyFont="1" applyFill="1" applyBorder="1" applyAlignment="1">
      <alignment horizontal="justify" vertical="center" wrapText="1"/>
    </xf>
    <xf numFmtId="1" fontId="5" fillId="4" borderId="1" xfId="5" applyNumberFormat="1" applyFont="1" applyFill="1" applyBorder="1" applyAlignment="1">
      <alignment horizontal="center" vertical="center" wrapText="1"/>
    </xf>
    <xf numFmtId="0" fontId="7" fillId="6" borderId="22" xfId="0" applyFont="1" applyFill="1" applyBorder="1" applyAlignment="1">
      <alignment horizontal="justify" vertical="center" wrapText="1"/>
    </xf>
    <xf numFmtId="164" fontId="7" fillId="6" borderId="21" xfId="0" applyNumberFormat="1" applyFont="1" applyFill="1" applyBorder="1" applyAlignment="1">
      <alignment horizontal="center" vertical="center" wrapText="1"/>
    </xf>
    <xf numFmtId="0" fontId="11" fillId="0" borderId="1" xfId="0" applyFont="1" applyBorder="1" applyAlignment="1">
      <alignment horizontal="justify" vertical="center" wrapText="1"/>
    </xf>
    <xf numFmtId="0" fontId="5" fillId="4" borderId="3" xfId="0" applyFont="1" applyFill="1" applyBorder="1" applyAlignment="1">
      <alignment vertical="center"/>
    </xf>
    <xf numFmtId="164" fontId="5" fillId="4" borderId="3" xfId="0" applyNumberFormat="1" applyFont="1" applyFill="1" applyBorder="1" applyAlignment="1">
      <alignment horizontal="center" vertical="center"/>
    </xf>
    <xf numFmtId="0" fontId="7" fillId="8" borderId="1" xfId="0" applyFont="1" applyFill="1" applyBorder="1" applyAlignment="1">
      <alignment vertical="center" wrapText="1"/>
    </xf>
    <xf numFmtId="0" fontId="11" fillId="0" borderId="2" xfId="0" applyFont="1" applyBorder="1" applyAlignment="1">
      <alignment horizontal="justify" vertical="center"/>
    </xf>
    <xf numFmtId="2" fontId="5" fillId="4" borderId="10" xfId="5" applyNumberFormat="1" applyFont="1" applyFill="1" applyBorder="1" applyAlignment="1">
      <alignment horizontal="center" vertical="center" wrapText="1"/>
    </xf>
    <xf numFmtId="0" fontId="5" fillId="4" borderId="4" xfId="0" applyFont="1" applyFill="1" applyBorder="1" applyAlignment="1">
      <alignment vertical="center"/>
    </xf>
    <xf numFmtId="0" fontId="7" fillId="0" borderId="22" xfId="0" applyFont="1" applyBorder="1" applyAlignment="1">
      <alignment horizontal="justify" vertical="center" wrapText="1"/>
    </xf>
    <xf numFmtId="0" fontId="5" fillId="4" borderId="19" xfId="0" applyNumberFormat="1" applyFont="1" applyFill="1" applyBorder="1" applyAlignment="1">
      <alignment horizontal="center" vertical="center" wrapText="1"/>
    </xf>
    <xf numFmtId="1" fontId="5" fillId="4" borderId="1" xfId="6" applyNumberFormat="1" applyFont="1" applyFill="1" applyBorder="1" applyAlignment="1">
      <alignment horizontal="center" vertical="center" wrapText="1"/>
    </xf>
    <xf numFmtId="0" fontId="11" fillId="4" borderId="21" xfId="0" applyNumberFormat="1" applyFont="1" applyFill="1" applyBorder="1" applyAlignment="1">
      <alignment horizontal="center" vertical="center" wrapText="1"/>
    </xf>
    <xf numFmtId="0" fontId="7" fillId="4" borderId="19" xfId="0" applyNumberFormat="1" applyFont="1" applyFill="1" applyBorder="1" applyAlignment="1">
      <alignment horizontal="center" vertical="center" wrapText="1"/>
    </xf>
    <xf numFmtId="0" fontId="5" fillId="4" borderId="12" xfId="0" applyFont="1" applyFill="1" applyBorder="1" applyAlignment="1">
      <alignment horizontal="center" vertical="center" textRotation="90" wrapText="1"/>
    </xf>
    <xf numFmtId="0" fontId="7" fillId="6" borderId="23" xfId="0" applyFont="1" applyFill="1" applyBorder="1" applyAlignment="1">
      <alignment horizontal="justify" vertical="center" wrapText="1"/>
    </xf>
    <xf numFmtId="0" fontId="11" fillId="6" borderId="21" xfId="0" applyFont="1" applyFill="1" applyBorder="1" applyAlignment="1">
      <alignment horizontal="justify" vertical="center" wrapText="1"/>
    </xf>
    <xf numFmtId="0" fontId="7" fillId="6" borderId="24" xfId="0" applyFont="1" applyFill="1" applyBorder="1" applyAlignment="1">
      <alignment horizontal="justify" vertical="center" wrapText="1"/>
    </xf>
    <xf numFmtId="0" fontId="7" fillId="4" borderId="22" xfId="0" applyNumberFormat="1" applyFont="1" applyFill="1" applyBorder="1" applyAlignment="1">
      <alignment horizontal="center" vertical="center" wrapText="1"/>
    </xf>
    <xf numFmtId="164" fontId="7" fillId="6" borderId="30" xfId="0" applyNumberFormat="1" applyFont="1" applyFill="1" applyBorder="1" applyAlignment="1">
      <alignment horizontal="center" vertical="center" wrapText="1"/>
    </xf>
    <xf numFmtId="0" fontId="11" fillId="0" borderId="3" xfId="0" applyFont="1" applyBorder="1" applyAlignment="1">
      <alignment horizontal="justify" vertical="center" wrapText="1"/>
    </xf>
    <xf numFmtId="0" fontId="7" fillId="4" borderId="3" xfId="0" applyNumberFormat="1" applyFont="1" applyFill="1" applyBorder="1" applyAlignment="1">
      <alignment horizontal="center" vertical="center" wrapText="1"/>
    </xf>
    <xf numFmtId="2" fontId="5" fillId="4" borderId="2" xfId="5" applyNumberFormat="1" applyFont="1" applyFill="1" applyBorder="1" applyAlignment="1">
      <alignment horizontal="center" vertical="center" wrapText="1"/>
    </xf>
    <xf numFmtId="0" fontId="5" fillId="4" borderId="17" xfId="0" applyFont="1" applyFill="1" applyBorder="1" applyAlignment="1">
      <alignment horizontal="center" vertical="center" textRotation="90" wrapText="1"/>
    </xf>
    <xf numFmtId="164" fontId="5" fillId="4" borderId="17" xfId="0" applyNumberFormat="1" applyFont="1" applyFill="1" applyBorder="1" applyAlignment="1">
      <alignment horizontal="center" vertical="center" wrapText="1"/>
    </xf>
    <xf numFmtId="164" fontId="6" fillId="4" borderId="7" xfId="5" applyNumberFormat="1" applyFont="1" applyFill="1" applyBorder="1" applyAlignment="1">
      <alignment horizontal="center" vertical="center" wrapText="1"/>
    </xf>
    <xf numFmtId="0" fontId="7" fillId="0" borderId="29" xfId="0" applyFont="1" applyBorder="1" applyAlignment="1">
      <alignment horizontal="justify" vertical="center" wrapText="1"/>
    </xf>
    <xf numFmtId="0" fontId="7" fillId="0" borderId="23" xfId="0" applyFont="1" applyBorder="1" applyAlignment="1">
      <alignment horizontal="justify" vertical="center" wrapText="1"/>
    </xf>
    <xf numFmtId="0" fontId="7" fillId="4" borderId="19" xfId="0" applyNumberFormat="1" applyFont="1" applyFill="1" applyBorder="1" applyAlignment="1">
      <alignment horizontal="center" vertical="center"/>
    </xf>
    <xf numFmtId="164" fontId="7" fillId="4" borderId="21" xfId="0" applyNumberFormat="1" applyFont="1" applyFill="1" applyBorder="1" applyAlignment="1">
      <alignment horizontal="justify" vertical="center" wrapText="1"/>
    </xf>
    <xf numFmtId="0" fontId="8"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4" borderId="23" xfId="0" applyFont="1" applyFill="1" applyBorder="1" applyAlignment="1">
      <alignment horizontal="justify" vertical="center" wrapText="1"/>
    </xf>
    <xf numFmtId="0" fontId="7" fillId="0" borderId="31" xfId="0" applyFont="1" applyBorder="1" applyAlignment="1">
      <alignment horizontal="justify" vertical="center" wrapText="1"/>
    </xf>
    <xf numFmtId="0" fontId="5" fillId="4" borderId="0" xfId="0" applyFont="1" applyFill="1" applyAlignment="1">
      <alignment horizontal="center" vertical="center" wrapText="1"/>
    </xf>
    <xf numFmtId="1" fontId="5" fillId="4" borderId="1" xfId="0" applyNumberFormat="1" applyFont="1" applyFill="1" applyBorder="1" applyAlignment="1">
      <alignment horizontal="center" vertical="center" wrapText="1"/>
    </xf>
    <xf numFmtId="164" fontId="5" fillId="4" borderId="0" xfId="0" applyNumberFormat="1" applyFont="1" applyFill="1" applyAlignment="1">
      <alignment horizontal="center" vertical="center" wrapText="1"/>
    </xf>
    <xf numFmtId="0" fontId="11" fillId="0" borderId="32" xfId="0" applyFont="1" applyBorder="1" applyAlignment="1">
      <alignment horizontal="justify" vertical="center" wrapText="1"/>
    </xf>
    <xf numFmtId="0" fontId="5" fillId="4" borderId="3" xfId="6" applyFont="1" applyFill="1" applyBorder="1" applyAlignment="1">
      <alignment horizontal="center" vertical="center" textRotation="90" wrapText="1"/>
    </xf>
    <xf numFmtId="9" fontId="7" fillId="4" borderId="21" xfId="0" applyNumberFormat="1" applyFont="1" applyFill="1" applyBorder="1" applyAlignment="1">
      <alignment horizontal="center" vertical="center" wrapText="1"/>
    </xf>
    <xf numFmtId="0" fontId="7" fillId="4" borderId="20" xfId="0" applyNumberFormat="1" applyFont="1" applyFill="1" applyBorder="1" applyAlignment="1">
      <alignment horizontal="center" vertical="center" wrapText="1"/>
    </xf>
    <xf numFmtId="0" fontId="7" fillId="8" borderId="1" xfId="2" applyNumberFormat="1" applyFont="1" applyFill="1" applyBorder="1" applyAlignment="1">
      <alignment horizontal="center" vertical="center" wrapText="1"/>
    </xf>
    <xf numFmtId="0" fontId="15" fillId="8" borderId="1" xfId="0" applyFont="1" applyFill="1" applyBorder="1" applyAlignment="1">
      <alignment horizontal="justify" vertical="center" wrapText="1"/>
    </xf>
    <xf numFmtId="1" fontId="5" fillId="4" borderId="4" xfId="0" applyNumberFormat="1" applyFont="1" applyFill="1" applyBorder="1" applyAlignment="1">
      <alignment horizontal="center" vertical="center" wrapText="1"/>
    </xf>
    <xf numFmtId="164" fontId="6" fillId="4" borderId="7" xfId="5" applyNumberFormat="1" applyFont="1" applyFill="1" applyBorder="1" applyAlignment="1">
      <alignment horizontal="center" vertical="center"/>
    </xf>
    <xf numFmtId="0" fontId="11" fillId="4" borderId="1" xfId="0" applyFont="1" applyFill="1" applyBorder="1" applyAlignment="1">
      <alignment horizontal="justify" vertical="center" wrapText="1"/>
    </xf>
    <xf numFmtId="0" fontId="11" fillId="4" borderId="1" xfId="0" applyFont="1" applyFill="1" applyBorder="1" applyAlignment="1">
      <alignment horizontal="justify" vertical="top" wrapText="1"/>
    </xf>
    <xf numFmtId="0" fontId="5" fillId="4" borderId="10" xfId="0" applyFont="1" applyFill="1" applyBorder="1" applyAlignment="1">
      <alignment horizontal="center" vertical="center"/>
    </xf>
    <xf numFmtId="0" fontId="7" fillId="4" borderId="18" xfId="0" applyNumberFormat="1" applyFont="1" applyFill="1" applyBorder="1" applyAlignment="1">
      <alignment horizontal="center" vertical="center" wrapText="1"/>
    </xf>
    <xf numFmtId="0" fontId="7" fillId="4" borderId="0" xfId="0" applyFont="1" applyFill="1" applyAlignment="1">
      <alignment horizontal="justify" vertical="top" wrapText="1"/>
    </xf>
    <xf numFmtId="0" fontId="9" fillId="4" borderId="1" xfId="0" applyFont="1" applyFill="1" applyBorder="1" applyAlignment="1">
      <alignment horizontal="justify" vertical="top" wrapText="1"/>
    </xf>
    <xf numFmtId="0" fontId="5" fillId="4" borderId="20" xfId="0" applyNumberFormat="1" applyFont="1" applyFill="1" applyBorder="1" applyAlignment="1">
      <alignment horizontal="center" vertical="center" wrapText="1"/>
    </xf>
    <xf numFmtId="0" fontId="7" fillId="4" borderId="1" xfId="0" applyFont="1" applyFill="1" applyBorder="1" applyAlignment="1">
      <alignment horizontal="center" vertical="center"/>
    </xf>
    <xf numFmtId="164" fontId="7" fillId="4" borderId="26" xfId="0" applyNumberFormat="1" applyFont="1" applyFill="1" applyBorder="1" applyAlignment="1">
      <alignment horizontal="justify" vertical="center" wrapText="1"/>
    </xf>
    <xf numFmtId="164" fontId="5" fillId="4" borderId="25" xfId="0" applyNumberFormat="1" applyFont="1" applyFill="1" applyBorder="1" applyAlignment="1">
      <alignment horizontal="justify" vertical="center" wrapText="1"/>
    </xf>
    <xf numFmtId="164" fontId="5" fillId="4" borderId="10" xfId="0" applyNumberFormat="1" applyFont="1" applyFill="1" applyBorder="1" applyAlignment="1">
      <alignment horizontal="center" vertical="center"/>
    </xf>
    <xf numFmtId="164" fontId="5" fillId="4" borderId="26" xfId="0" applyNumberFormat="1" applyFont="1" applyFill="1" applyBorder="1" applyAlignment="1">
      <alignment horizontal="justify" vertical="center" wrapText="1"/>
    </xf>
    <xf numFmtId="0" fontId="7" fillId="4" borderId="4" xfId="0" applyFont="1" applyFill="1" applyBorder="1" applyAlignment="1">
      <alignment horizontal="center" vertical="center" wrapText="1"/>
    </xf>
    <xf numFmtId="164" fontId="5" fillId="4" borderId="4" xfId="0" applyNumberFormat="1" applyFont="1" applyFill="1" applyBorder="1" applyAlignment="1">
      <alignment horizontal="center" vertical="center"/>
    </xf>
    <xf numFmtId="0" fontId="7" fillId="4" borderId="0" xfId="3" applyFont="1" applyFill="1" applyAlignment="1">
      <alignment horizontal="justify" vertical="top" wrapText="1"/>
    </xf>
    <xf numFmtId="0" fontId="7" fillId="4" borderId="0" xfId="0"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0" xfId="0" applyNumberFormat="1" applyFont="1" applyFill="1" applyAlignment="1">
      <alignment vertical="center"/>
    </xf>
    <xf numFmtId="164" fontId="6" fillId="4" borderId="1" xfId="0" applyNumberFormat="1" applyFont="1" applyFill="1" applyBorder="1" applyAlignment="1">
      <alignment horizontal="center" vertical="center" wrapText="1"/>
    </xf>
    <xf numFmtId="0" fontId="9" fillId="0" borderId="0" xfId="0" applyFont="1" applyAlignment="1">
      <alignment horizontal="justify" vertical="center" wrapText="1"/>
    </xf>
    <xf numFmtId="0" fontId="5" fillId="4" borderId="9" xfId="0" applyFont="1" applyFill="1" applyBorder="1" applyAlignment="1">
      <alignment horizontal="center" vertical="center" wrapText="1"/>
    </xf>
    <xf numFmtId="0" fontId="5" fillId="4" borderId="1" xfId="6" applyFont="1" applyFill="1" applyBorder="1" applyAlignment="1">
      <alignment horizontal="justify" vertical="top" wrapText="1"/>
    </xf>
    <xf numFmtId="0" fontId="7" fillId="4" borderId="6" xfId="0" applyFont="1" applyFill="1" applyBorder="1" applyAlignment="1">
      <alignment horizontal="center" vertical="center" textRotation="90" wrapText="1"/>
    </xf>
    <xf numFmtId="165" fontId="7" fillId="4" borderId="2" xfId="1" applyNumberFormat="1" applyFont="1" applyFill="1" applyBorder="1" applyAlignment="1">
      <alignment vertical="center"/>
    </xf>
    <xf numFmtId="0" fontId="5" fillId="4" borderId="26" xfId="0" applyFont="1" applyFill="1" applyBorder="1" applyAlignment="1">
      <alignment horizontal="justify" vertical="center" wrapText="1"/>
    </xf>
    <xf numFmtId="0" fontId="5" fillId="4" borderId="3" xfId="5" applyNumberFormat="1" applyFont="1" applyFill="1" applyBorder="1" applyAlignment="1">
      <alignment horizontal="center" vertical="center"/>
    </xf>
    <xf numFmtId="165" fontId="7" fillId="4" borderId="1" xfId="1" applyNumberFormat="1" applyFont="1" applyFill="1" applyBorder="1" applyAlignment="1">
      <alignment vertical="center"/>
    </xf>
    <xf numFmtId="0" fontId="5" fillId="4" borderId="15" xfId="0" applyFont="1" applyFill="1" applyBorder="1" applyAlignment="1">
      <alignment horizontal="justify" vertical="center" wrapText="1"/>
    </xf>
    <xf numFmtId="165" fontId="7" fillId="4" borderId="1" xfId="1" applyNumberFormat="1" applyFont="1" applyFill="1" applyBorder="1" applyAlignment="1">
      <alignment horizontal="center" vertical="center"/>
    </xf>
    <xf numFmtId="0" fontId="7" fillId="4" borderId="15" xfId="0" applyFont="1" applyFill="1" applyBorder="1" applyAlignment="1">
      <alignment horizontal="justify" vertical="center" wrapText="1"/>
    </xf>
    <xf numFmtId="165" fontId="7" fillId="4" borderId="2" xfId="1" applyNumberFormat="1" applyFont="1" applyFill="1" applyBorder="1" applyAlignment="1">
      <alignment horizontal="center" vertical="center"/>
    </xf>
    <xf numFmtId="0" fontId="7" fillId="4" borderId="1" xfId="0" applyFont="1" applyFill="1" applyBorder="1" applyAlignment="1">
      <alignment horizontal="center" vertical="center" textRotation="90" wrapText="1" shrinkToFit="1"/>
    </xf>
    <xf numFmtId="0" fontId="7" fillId="4" borderId="1" xfId="0" applyFont="1" applyFill="1" applyBorder="1" applyAlignment="1">
      <alignment horizontal="center" vertical="center" wrapText="1" shrinkToFit="1"/>
    </xf>
    <xf numFmtId="165" fontId="7" fillId="4" borderId="2" xfId="1" applyNumberFormat="1" applyFont="1" applyFill="1" applyBorder="1" applyAlignment="1">
      <alignment vertical="center" shrinkToFit="1"/>
    </xf>
    <xf numFmtId="0" fontId="7" fillId="4" borderId="25" xfId="0" applyFont="1" applyFill="1" applyBorder="1" applyAlignment="1">
      <alignment horizontal="justify" vertical="center" wrapText="1"/>
    </xf>
    <xf numFmtId="165" fontId="5" fillId="4" borderId="2" xfId="1" applyNumberFormat="1" applyFont="1" applyFill="1" applyBorder="1" applyAlignment="1">
      <alignment vertical="center"/>
    </xf>
    <xf numFmtId="0" fontId="7" fillId="4" borderId="2" xfId="0" applyFont="1" applyFill="1" applyBorder="1" applyAlignment="1">
      <alignment vertical="center" wrapText="1"/>
    </xf>
    <xf numFmtId="0" fontId="7" fillId="4" borderId="15" xfId="0" applyNumberFormat="1" applyFont="1" applyFill="1" applyBorder="1" applyAlignment="1">
      <alignment horizontal="center" vertical="center" wrapText="1"/>
    </xf>
    <xf numFmtId="0" fontId="5" fillId="4" borderId="1" xfId="0" applyFont="1" applyFill="1" applyBorder="1" applyAlignment="1">
      <alignment horizontal="center" vertical="center" shrinkToFit="1"/>
    </xf>
    <xf numFmtId="0" fontId="5" fillId="4" borderId="12" xfId="0" applyFont="1" applyFill="1" applyBorder="1" applyAlignment="1">
      <alignment horizontal="center" vertical="center" wrapText="1" shrinkToFit="1"/>
    </xf>
    <xf numFmtId="0" fontId="7" fillId="4" borderId="26" xfId="0" applyFont="1" applyFill="1" applyBorder="1" applyAlignment="1">
      <alignment horizontal="justify" vertical="center" wrapText="1"/>
    </xf>
    <xf numFmtId="0" fontId="7" fillId="4" borderId="16" xfId="0" applyNumberFormat="1" applyFont="1" applyFill="1" applyBorder="1" applyAlignment="1">
      <alignment horizontal="center" vertical="center" wrapText="1"/>
    </xf>
    <xf numFmtId="0" fontId="5" fillId="4" borderId="25" xfId="0" applyFont="1" applyFill="1" applyBorder="1" applyAlignment="1">
      <alignment horizontal="justify" vertical="center" wrapText="1"/>
    </xf>
    <xf numFmtId="0" fontId="5" fillId="4" borderId="3" xfId="0" applyNumberFormat="1" applyFont="1" applyFill="1" applyBorder="1" applyAlignment="1">
      <alignment horizontal="center" vertical="center" wrapText="1"/>
    </xf>
    <xf numFmtId="0" fontId="9" fillId="0" borderId="1" xfId="0" applyFont="1" applyBorder="1" applyAlignment="1">
      <alignment horizontal="justify" vertical="center" wrapText="1"/>
    </xf>
    <xf numFmtId="0" fontId="5" fillId="4" borderId="2" xfId="5" applyFont="1" applyFill="1" applyBorder="1" applyAlignment="1">
      <alignment horizontal="center" vertical="center" wrapText="1"/>
    </xf>
    <xf numFmtId="0" fontId="5" fillId="4" borderId="23" xfId="0" applyFont="1" applyFill="1" applyBorder="1" applyAlignment="1">
      <alignment horizontal="justify" vertical="center" wrapText="1" shrinkToFit="1"/>
    </xf>
    <xf numFmtId="0" fontId="7" fillId="4" borderId="23" xfId="0" applyNumberFormat="1" applyFont="1" applyFill="1" applyBorder="1" applyAlignment="1">
      <alignment horizontal="center" vertical="center" wrapText="1"/>
    </xf>
    <xf numFmtId="0" fontId="5" fillId="4" borderId="4" xfId="0" applyFont="1" applyFill="1" applyBorder="1" applyAlignment="1">
      <alignment horizontal="center" vertical="center" textRotation="90"/>
    </xf>
    <xf numFmtId="0" fontId="5" fillId="4" borderId="0" xfId="0" applyFont="1" applyFill="1" applyAlignment="1">
      <alignment vertical="center" wrapText="1"/>
    </xf>
    <xf numFmtId="0" fontId="11" fillId="5" borderId="1" xfId="0" applyFont="1" applyFill="1" applyBorder="1" applyAlignment="1">
      <alignment horizontal="justify" vertical="center" wrapText="1"/>
    </xf>
    <xf numFmtId="0" fontId="7" fillId="4" borderId="21" xfId="0" applyNumberFormat="1" applyFont="1" applyFill="1" applyBorder="1" applyAlignment="1">
      <alignment horizontal="distributed" vertical="center" wrapText="1"/>
    </xf>
    <xf numFmtId="0" fontId="7" fillId="4" borderId="19" xfId="0" applyNumberFormat="1" applyFont="1" applyFill="1" applyBorder="1" applyAlignment="1">
      <alignment horizontal="distributed" vertical="center" wrapText="1"/>
    </xf>
    <xf numFmtId="0" fontId="7" fillId="4" borderId="19" xfId="0" applyNumberFormat="1" applyFont="1" applyFill="1" applyBorder="1" applyAlignment="1">
      <alignment horizontal="distributed" vertical="center"/>
    </xf>
    <xf numFmtId="0" fontId="11" fillId="5" borderId="28" xfId="0" applyFont="1" applyFill="1" applyBorder="1" applyAlignment="1">
      <alignment horizontal="justify" vertical="center" wrapText="1"/>
    </xf>
    <xf numFmtId="0" fontId="7" fillId="4" borderId="20" xfId="0" applyNumberFormat="1" applyFont="1" applyFill="1" applyBorder="1" applyAlignment="1">
      <alignment horizontal="distributed" vertical="center" wrapText="1"/>
    </xf>
    <xf numFmtId="0" fontId="16" fillId="4" borderId="1" xfId="0" applyFont="1" applyFill="1" applyBorder="1" applyAlignment="1">
      <alignment horizontal="center" vertical="center" textRotation="90" wrapText="1"/>
    </xf>
    <xf numFmtId="9" fontId="7" fillId="4" borderId="1" xfId="0" applyNumberFormat="1" applyFont="1" applyFill="1" applyBorder="1" applyAlignment="1">
      <alignment horizontal="center" vertical="center" wrapText="1"/>
    </xf>
    <xf numFmtId="0" fontId="11" fillId="0" borderId="1" xfId="0" applyFont="1" applyBorder="1" applyAlignment="1">
      <alignment vertical="center" wrapText="1"/>
    </xf>
    <xf numFmtId="0" fontId="16" fillId="4" borderId="7" xfId="0" applyFont="1" applyFill="1" applyBorder="1" applyAlignment="1">
      <alignment horizontal="center" vertical="center" textRotation="90" wrapText="1"/>
    </xf>
    <xf numFmtId="0" fontId="5" fillId="4" borderId="7" xfId="0" applyFont="1" applyFill="1" applyBorder="1" applyAlignment="1">
      <alignment horizontal="center" vertical="center"/>
    </xf>
    <xf numFmtId="0" fontId="7" fillId="4" borderId="6" xfId="0" applyNumberFormat="1" applyFont="1" applyFill="1" applyBorder="1" applyAlignment="1">
      <alignment horizontal="distributed" vertical="center"/>
    </xf>
    <xf numFmtId="0" fontId="5" fillId="4" borderId="1" xfId="0" applyNumberFormat="1" applyFont="1" applyFill="1" applyBorder="1" applyAlignment="1">
      <alignment horizontal="center" vertical="center" textRotation="90" wrapText="1"/>
    </xf>
    <xf numFmtId="0" fontId="5" fillId="4" borderId="2" xfId="0" applyNumberFormat="1" applyFont="1" applyFill="1" applyBorder="1" applyAlignment="1">
      <alignment horizontal="center" vertical="center" wrapText="1"/>
    </xf>
    <xf numFmtId="0" fontId="5" fillId="4" borderId="1" xfId="0" applyNumberFormat="1" applyFont="1" applyFill="1" applyBorder="1" applyAlignment="1">
      <alignment horizontal="justify" vertical="center" wrapText="1"/>
    </xf>
    <xf numFmtId="0" fontId="5" fillId="4" borderId="3" xfId="0" applyNumberFormat="1" applyFont="1" applyFill="1" applyBorder="1" applyAlignment="1">
      <alignment horizontal="justify" vertical="center" wrapText="1"/>
    </xf>
    <xf numFmtId="0" fontId="5" fillId="4" borderId="3" xfId="0" applyNumberFormat="1" applyFont="1" applyFill="1" applyBorder="1" applyAlignment="1">
      <alignment horizontal="center" vertical="center" textRotation="90" wrapText="1"/>
    </xf>
    <xf numFmtId="0" fontId="5" fillId="4" borderId="8" xfId="0" applyNumberFormat="1" applyFont="1" applyFill="1" applyBorder="1" applyAlignment="1">
      <alignment horizontal="center" vertical="center" wrapText="1"/>
    </xf>
    <xf numFmtId="0" fontId="7" fillId="4" borderId="20" xfId="0" applyNumberFormat="1" applyFont="1" applyFill="1" applyBorder="1" applyAlignment="1">
      <alignment horizontal="distributed" vertical="center"/>
    </xf>
    <xf numFmtId="0" fontId="7" fillId="0" borderId="3" xfId="0" applyFont="1" applyBorder="1" applyAlignment="1">
      <alignment horizontal="justify" vertical="center" wrapText="1"/>
    </xf>
    <xf numFmtId="0" fontId="5" fillId="4" borderId="10" xfId="0" applyNumberFormat="1" applyFont="1" applyFill="1" applyBorder="1" applyAlignment="1">
      <alignment horizontal="center" vertical="center" wrapText="1"/>
    </xf>
    <xf numFmtId="0" fontId="5" fillId="4" borderId="4" xfId="0" applyNumberFormat="1" applyFont="1" applyFill="1" applyBorder="1" applyAlignment="1">
      <alignment horizontal="center" vertical="center" wrapText="1"/>
    </xf>
    <xf numFmtId="0" fontId="5" fillId="4" borderId="4" xfId="0" applyNumberFormat="1" applyFont="1" applyFill="1" applyBorder="1" applyAlignment="1">
      <alignment horizontal="center" vertical="center" textRotation="90" wrapText="1"/>
    </xf>
    <xf numFmtId="0" fontId="7" fillId="4" borderId="29" xfId="0" applyFont="1" applyFill="1" applyBorder="1" applyAlignment="1">
      <alignment horizontal="justify" vertical="center" wrapText="1"/>
    </xf>
    <xf numFmtId="0" fontId="7" fillId="4" borderId="21" xfId="0" applyFont="1" applyFill="1" applyBorder="1" applyAlignment="1">
      <alignment horizontal="justify" vertical="center" wrapText="1"/>
    </xf>
    <xf numFmtId="0" fontId="5" fillId="4" borderId="1" xfId="0" applyNumberFormat="1" applyFont="1" applyFill="1" applyBorder="1" applyAlignment="1">
      <alignment horizontal="center" vertical="top" wrapText="1"/>
    </xf>
    <xf numFmtId="164" fontId="5" fillId="4" borderId="8" xfId="5" applyNumberFormat="1" applyFont="1" applyFill="1" applyBorder="1" applyAlignment="1">
      <alignment horizontal="center" vertical="center" wrapText="1"/>
    </xf>
    <xf numFmtId="0" fontId="7" fillId="4" borderId="22" xfId="0" applyFont="1" applyFill="1" applyBorder="1" applyAlignment="1">
      <alignment horizontal="justify" vertical="center" wrapText="1"/>
    </xf>
    <xf numFmtId="2" fontId="5" fillId="4" borderId="0" xfId="0" applyNumberFormat="1" applyFont="1" applyFill="1" applyAlignment="1">
      <alignment horizontal="justify" vertical="center" wrapText="1"/>
    </xf>
    <xf numFmtId="0" fontId="5" fillId="4" borderId="0" xfId="0" applyFont="1" applyFill="1" applyAlignment="1">
      <alignment horizontal="center" vertical="center" textRotation="90"/>
    </xf>
    <xf numFmtId="0" fontId="5" fillId="4" borderId="0" xfId="0" applyFont="1" applyFill="1" applyAlignment="1">
      <alignment horizontal="center" vertical="center"/>
    </xf>
    <xf numFmtId="2" fontId="5" fillId="4" borderId="1" xfId="0" applyNumberFormat="1" applyFont="1" applyFill="1" applyBorder="1" applyAlignment="1">
      <alignment horizontal="justify" vertical="center" wrapText="1"/>
    </xf>
    <xf numFmtId="0" fontId="5" fillId="0" borderId="0" xfId="0" applyFont="1" applyFill="1" applyAlignment="1">
      <alignment vertical="center"/>
    </xf>
    <xf numFmtId="0" fontId="5" fillId="0" borderId="0" xfId="0" applyFont="1" applyFill="1" applyBorder="1" applyAlignment="1">
      <alignment vertical="center"/>
    </xf>
    <xf numFmtId="0" fontId="18" fillId="4" borderId="0" xfId="0" applyFont="1" applyFill="1" applyAlignment="1">
      <alignment vertical="center" wrapText="1"/>
    </xf>
    <xf numFmtId="0" fontId="18" fillId="0" borderId="0" xfId="0" applyFont="1" applyFill="1" applyAlignment="1">
      <alignment vertical="center"/>
    </xf>
    <xf numFmtId="0" fontId="5" fillId="0" borderId="0" xfId="0" applyFont="1" applyFill="1" applyAlignment="1">
      <alignment horizontal="distributed" vertical="center"/>
    </xf>
    <xf numFmtId="0" fontId="5" fillId="0" borderId="0" xfId="0" applyFont="1" applyFill="1" applyBorder="1" applyAlignment="1">
      <alignment vertical="center" wrapText="1"/>
    </xf>
    <xf numFmtId="0" fontId="5" fillId="0" borderId="4" xfId="0" applyFont="1" applyFill="1" applyBorder="1" applyAlignment="1">
      <alignment vertical="center" wrapText="1"/>
    </xf>
    <xf numFmtId="0" fontId="7" fillId="0" borderId="0" xfId="0" applyFont="1"/>
    <xf numFmtId="0" fontId="5" fillId="4" borderId="0" xfId="0" applyFont="1" applyFill="1" applyAlignment="1">
      <alignment vertical="center"/>
    </xf>
    <xf numFmtId="0" fontId="5" fillId="0" borderId="0" xfId="0" applyFont="1" applyFill="1" applyAlignment="1">
      <alignment horizontal="center" vertical="center"/>
    </xf>
    <xf numFmtId="0" fontId="5" fillId="0" borderId="6" xfId="0" applyFont="1" applyFill="1" applyBorder="1" applyAlignment="1">
      <alignment vertical="center"/>
    </xf>
    <xf numFmtId="0" fontId="5" fillId="0" borderId="1" xfId="0" applyFont="1" applyFill="1" applyBorder="1" applyAlignment="1">
      <alignment vertical="center"/>
    </xf>
    <xf numFmtId="0" fontId="5" fillId="7" borderId="0" xfId="0" applyFont="1" applyFill="1" applyAlignment="1">
      <alignment vertical="center"/>
    </xf>
    <xf numFmtId="0" fontId="5" fillId="0" borderId="2" xfId="0" applyFont="1" applyFill="1" applyBorder="1" applyAlignment="1">
      <alignment vertical="center"/>
    </xf>
    <xf numFmtId="2" fontId="5" fillId="0" borderId="0" xfId="0" applyNumberFormat="1" applyFont="1" applyFill="1" applyAlignment="1">
      <alignment horizontal="justify" vertical="center" wrapText="1"/>
    </xf>
    <xf numFmtId="0" fontId="5" fillId="0" borderId="0" xfId="0" applyFont="1" applyFill="1" applyAlignment="1">
      <alignment horizontal="center" vertical="center" wrapText="1"/>
    </xf>
    <xf numFmtId="0" fontId="5" fillId="0" borderId="0" xfId="0" applyFont="1" applyFill="1" applyAlignment="1">
      <alignment horizontal="center" vertical="center" textRotation="90"/>
    </xf>
    <xf numFmtId="164" fontId="5" fillId="0" borderId="0" xfId="0" applyNumberFormat="1" applyFont="1" applyFill="1" applyAlignment="1">
      <alignment horizontal="center" vertical="center" wrapText="1"/>
    </xf>
    <xf numFmtId="0" fontId="5" fillId="0" borderId="1" xfId="0" applyFont="1" applyBorder="1" applyAlignment="1">
      <alignment horizontal="justify" vertical="center" wrapText="1"/>
    </xf>
    <xf numFmtId="164" fontId="5" fillId="4" borderId="7" xfId="5" applyNumberFormat="1" applyFont="1" applyFill="1" applyBorder="1" applyAlignment="1">
      <alignment horizontal="justify" vertical="center" wrapText="1"/>
    </xf>
    <xf numFmtId="0" fontId="5" fillId="4" borderId="1" xfId="5" applyFont="1" applyFill="1" applyBorder="1" applyAlignment="1">
      <alignment horizontal="justify" vertical="center" wrapText="1"/>
    </xf>
    <xf numFmtId="0" fontId="5" fillId="4" borderId="6" xfId="0" applyFont="1" applyFill="1" applyBorder="1" applyAlignment="1">
      <alignment horizontal="justify" vertical="center" wrapText="1"/>
    </xf>
    <xf numFmtId="164" fontId="5" fillId="4" borderId="3" xfId="0" applyNumberFormat="1" applyFont="1" applyFill="1" applyBorder="1" applyAlignment="1">
      <alignment horizontal="justify" vertical="center" wrapText="1"/>
    </xf>
    <xf numFmtId="0" fontId="5" fillId="0" borderId="0" xfId="0" applyFont="1" applyAlignment="1">
      <alignment horizontal="justify" vertical="center" wrapText="1"/>
    </xf>
    <xf numFmtId="0" fontId="7" fillId="6" borderId="18" xfId="0" applyFont="1" applyFill="1" applyBorder="1" applyAlignment="1">
      <alignment horizontal="justify" vertical="center" wrapText="1"/>
    </xf>
    <xf numFmtId="0" fontId="11" fillId="0" borderId="2" xfId="0" applyFont="1" applyBorder="1" applyAlignment="1">
      <alignment horizontal="center" vertical="top" wrapText="1"/>
    </xf>
    <xf numFmtId="0" fontId="10"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166" fontId="7" fillId="9"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1" xfId="0" applyFont="1" applyBorder="1" applyAlignment="1">
      <alignment horizontal="center" vertical="top" wrapText="1"/>
    </xf>
    <xf numFmtId="166" fontId="5" fillId="9" borderId="1" xfId="0" applyNumberFormat="1" applyFont="1" applyFill="1" applyBorder="1" applyAlignment="1">
      <alignment horizontal="center" vertical="center"/>
    </xf>
    <xf numFmtId="166" fontId="6" fillId="9" borderId="1" xfId="0" applyNumberFormat="1" applyFont="1" applyFill="1" applyBorder="1" applyAlignment="1">
      <alignment horizontal="center" vertical="center" wrapText="1"/>
    </xf>
    <xf numFmtId="10" fontId="7" fillId="0" borderId="0" xfId="0" applyNumberFormat="1" applyFont="1" applyBorder="1" applyAlignment="1">
      <alignment horizontal="center" vertical="center"/>
    </xf>
    <xf numFmtId="9" fontId="7" fillId="9" borderId="1" xfId="0" applyNumberFormat="1" applyFont="1" applyFill="1" applyBorder="1" applyAlignment="1">
      <alignment horizontal="center" vertical="center"/>
    </xf>
    <xf numFmtId="0" fontId="19" fillId="9" borderId="1" xfId="0" applyFont="1" applyFill="1" applyBorder="1" applyAlignment="1">
      <alignment horizontal="center" vertical="center" wrapText="1"/>
    </xf>
    <xf numFmtId="0" fontId="7"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10" fillId="9" borderId="7"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5" fillId="4" borderId="3" xfId="0" applyNumberFormat="1"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3" xfId="0" applyFont="1" applyFill="1" applyBorder="1" applyAlignment="1">
      <alignment horizontal="center" vertical="center" wrapText="1"/>
    </xf>
    <xf numFmtId="1" fontId="5" fillId="4" borderId="3" xfId="0" applyNumberFormat="1" applyFont="1" applyFill="1" applyBorder="1" applyAlignment="1">
      <alignment horizontal="center" vertical="center" wrapText="1"/>
    </xf>
    <xf numFmtId="0" fontId="5" fillId="4" borderId="7" xfId="6" applyFont="1" applyFill="1" applyBorder="1" applyAlignment="1">
      <alignment horizontal="center" vertical="center" wrapText="1"/>
    </xf>
    <xf numFmtId="0" fontId="5" fillId="4" borderId="7" xfId="6" applyFont="1" applyFill="1" applyBorder="1" applyAlignment="1">
      <alignment horizontal="center" vertical="center" textRotation="90" wrapText="1"/>
    </xf>
    <xf numFmtId="164" fontId="5" fillId="4" borderId="7" xfId="6" applyNumberFormat="1" applyFont="1" applyFill="1" applyBorder="1" applyAlignment="1">
      <alignment horizontal="center" vertical="center" wrapText="1"/>
    </xf>
    <xf numFmtId="0" fontId="7" fillId="4" borderId="7" xfId="0" applyNumberFormat="1"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0" fontId="6" fillId="4" borderId="8" xfId="0" applyNumberFormat="1" applyFont="1" applyFill="1" applyBorder="1" applyAlignment="1">
      <alignment horizontal="center" vertical="center" wrapText="1"/>
    </xf>
    <xf numFmtId="0" fontId="6" fillId="4" borderId="14" xfId="0" applyNumberFormat="1" applyFont="1" applyFill="1" applyBorder="1" applyAlignment="1">
      <alignment horizontal="center" vertical="center" wrapText="1"/>
    </xf>
    <xf numFmtId="0" fontId="6" fillId="4" borderId="11" xfId="0" applyNumberFormat="1" applyFont="1" applyFill="1" applyBorder="1" applyAlignment="1">
      <alignment horizontal="center" vertical="center" wrapText="1"/>
    </xf>
    <xf numFmtId="0" fontId="5" fillId="4" borderId="3" xfId="0" applyNumberFormat="1" applyFont="1" applyFill="1" applyBorder="1" applyAlignment="1">
      <alignment horizontal="center" vertical="center" wrapText="1"/>
    </xf>
    <xf numFmtId="0" fontId="5" fillId="4" borderId="5" xfId="0" applyNumberFormat="1" applyFont="1" applyFill="1" applyBorder="1" applyAlignment="1">
      <alignment horizontal="center" vertical="center" wrapText="1"/>
    </xf>
    <xf numFmtId="0" fontId="5" fillId="4" borderId="7" xfId="0" applyNumberFormat="1"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 xfId="0" applyFont="1" applyFill="1" applyBorder="1" applyAlignment="1">
      <alignment horizontal="center" vertical="top" wrapText="1"/>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2" xfId="0" applyFont="1" applyFill="1" applyBorder="1" applyAlignment="1">
      <alignment horizontal="center" vertical="center" wrapText="1"/>
    </xf>
    <xf numFmtId="2" fontId="5" fillId="4" borderId="5" xfId="0" applyNumberFormat="1" applyFont="1" applyFill="1" applyBorder="1" applyAlignment="1">
      <alignment horizontal="center" vertical="center" wrapText="1"/>
    </xf>
    <xf numFmtId="0" fontId="5" fillId="4" borderId="3" xfId="0" applyFont="1" applyFill="1" applyBorder="1" applyAlignment="1">
      <alignment horizontal="center" vertical="top" wrapText="1"/>
    </xf>
    <xf numFmtId="0" fontId="5" fillId="4" borderId="5" xfId="0" applyFont="1" applyFill="1" applyBorder="1" applyAlignment="1">
      <alignment horizontal="center" vertical="top" wrapText="1"/>
    </xf>
    <xf numFmtId="0" fontId="5" fillId="4" borderId="7" xfId="0" applyFont="1" applyFill="1" applyBorder="1" applyAlignment="1">
      <alignment horizontal="center" vertical="top"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6" xfId="0" applyFont="1" applyFill="1" applyBorder="1" applyAlignment="1">
      <alignment horizontal="center" vertical="center" wrapText="1"/>
    </xf>
    <xf numFmtId="2" fontId="5" fillId="4" borderId="3" xfId="0" applyNumberFormat="1" applyFont="1" applyFill="1" applyBorder="1" applyAlignment="1">
      <alignment horizontal="center" vertical="center" wrapText="1"/>
    </xf>
    <xf numFmtId="2" fontId="5" fillId="4" borderId="7" xfId="0" applyNumberFormat="1" applyFont="1" applyFill="1" applyBorder="1" applyAlignment="1">
      <alignment horizontal="center" vertical="center" wrapText="1"/>
    </xf>
    <xf numFmtId="164" fontId="6" fillId="4" borderId="2" xfId="0" applyNumberFormat="1" applyFont="1" applyFill="1" applyBorder="1" applyAlignment="1">
      <alignment horizontal="center" vertical="center" wrapText="1"/>
    </xf>
    <xf numFmtId="164" fontId="6" fillId="4" borderId="4" xfId="0" applyNumberFormat="1" applyFont="1" applyFill="1" applyBorder="1" applyAlignment="1">
      <alignment horizontal="center" vertical="center" wrapText="1"/>
    </xf>
    <xf numFmtId="164" fontId="6" fillId="4" borderId="6" xfId="0" applyNumberFormat="1" applyFont="1" applyFill="1" applyBorder="1" applyAlignment="1">
      <alignment horizontal="center" vertical="center" wrapText="1"/>
    </xf>
    <xf numFmtId="0" fontId="5" fillId="4" borderId="3" xfId="7" applyFont="1" applyFill="1" applyBorder="1" applyAlignment="1">
      <alignment horizontal="center" vertical="center" wrapText="1"/>
    </xf>
    <xf numFmtId="0" fontId="5" fillId="4" borderId="5" xfId="7" applyFont="1" applyFill="1" applyBorder="1" applyAlignment="1">
      <alignment horizontal="center" vertical="center" wrapText="1"/>
    </xf>
    <xf numFmtId="0" fontId="5" fillId="4" borderId="7" xfId="7"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6" fillId="4" borderId="2" xfId="0" applyFont="1" applyFill="1" applyBorder="1" applyAlignment="1">
      <alignment horizontal="center" vertical="top" wrapText="1"/>
    </xf>
    <xf numFmtId="0" fontId="6" fillId="4" borderId="4" xfId="0" applyFont="1" applyFill="1" applyBorder="1" applyAlignment="1">
      <alignment horizontal="center" vertical="top" wrapText="1"/>
    </xf>
    <xf numFmtId="0" fontId="6" fillId="4" borderId="6" xfId="0" applyFont="1" applyFill="1" applyBorder="1" applyAlignment="1">
      <alignment horizontal="center" vertical="top" wrapText="1"/>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3" xfId="0" applyNumberFormat="1" applyFont="1" applyFill="1" applyBorder="1" applyAlignment="1">
      <alignment horizontal="center" vertical="center"/>
    </xf>
    <xf numFmtId="0" fontId="6" fillId="4" borderId="5" xfId="0" applyNumberFormat="1" applyFont="1" applyFill="1" applyBorder="1" applyAlignment="1">
      <alignment horizontal="center" vertical="center"/>
    </xf>
    <xf numFmtId="0" fontId="6" fillId="4" borderId="7" xfId="0" applyNumberFormat="1" applyFont="1" applyFill="1" applyBorder="1" applyAlignment="1">
      <alignment horizontal="center" vertical="center"/>
    </xf>
    <xf numFmtId="10" fontId="6" fillId="4" borderId="2" xfId="0" applyNumberFormat="1" applyFont="1" applyFill="1" applyBorder="1" applyAlignment="1">
      <alignment horizontal="center" vertical="center" wrapText="1"/>
    </xf>
    <xf numFmtId="10" fontId="6" fillId="4" borderId="4" xfId="0" applyNumberFormat="1" applyFont="1" applyFill="1" applyBorder="1" applyAlignment="1">
      <alignment horizontal="center" vertical="center" wrapText="1"/>
    </xf>
    <xf numFmtId="10" fontId="6" fillId="4" borderId="6" xfId="0" applyNumberFormat="1" applyFont="1" applyFill="1" applyBorder="1" applyAlignment="1">
      <alignment horizontal="center" vertical="center" wrapText="1"/>
    </xf>
    <xf numFmtId="0" fontId="5" fillId="4" borderId="0" xfId="0" applyFont="1" applyFill="1" applyAlignment="1">
      <alignment horizontal="right" vertical="center" wrapText="1"/>
    </xf>
    <xf numFmtId="0" fontId="6" fillId="4" borderId="0" xfId="0" applyFont="1" applyFill="1" applyBorder="1" applyAlignment="1">
      <alignment horizontal="center" vertical="center"/>
    </xf>
    <xf numFmtId="2" fontId="6" fillId="4"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2" fontId="5" fillId="4" borderId="1" xfId="5" applyNumberFormat="1" applyFont="1" applyFill="1" applyBorder="1" applyAlignment="1">
      <alignment horizontal="center" vertical="center" wrapText="1"/>
    </xf>
    <xf numFmtId="2" fontId="5" fillId="4" borderId="3" xfId="5" applyNumberFormat="1" applyFont="1" applyFill="1" applyBorder="1" applyAlignment="1">
      <alignment horizontal="center" vertical="center" wrapText="1"/>
    </xf>
    <xf numFmtId="2" fontId="5" fillId="4" borderId="5" xfId="5" applyNumberFormat="1" applyFont="1" applyFill="1" applyBorder="1" applyAlignment="1">
      <alignment horizontal="center" vertical="center" wrapText="1"/>
    </xf>
    <xf numFmtId="2" fontId="5" fillId="4" borderId="7" xfId="5" applyNumberFormat="1" applyFont="1" applyFill="1" applyBorder="1" applyAlignment="1">
      <alignment horizontal="center" vertical="center" wrapText="1"/>
    </xf>
    <xf numFmtId="0" fontId="5" fillId="4" borderId="3" xfId="0" applyNumberFormat="1" applyFont="1" applyFill="1" applyBorder="1" applyAlignment="1">
      <alignment horizontal="center" vertical="top" wrapText="1"/>
    </xf>
    <xf numFmtId="0" fontId="5" fillId="4" borderId="5" xfId="0" applyNumberFormat="1" applyFont="1" applyFill="1" applyBorder="1" applyAlignment="1">
      <alignment horizontal="center" vertical="top" wrapText="1"/>
    </xf>
    <xf numFmtId="0" fontId="5" fillId="4" borderId="7" xfId="0" applyNumberFormat="1" applyFont="1" applyFill="1" applyBorder="1" applyAlignment="1">
      <alignment horizontal="center" vertical="top" wrapText="1"/>
    </xf>
    <xf numFmtId="0" fontId="10" fillId="0" borderId="0" xfId="0" applyFont="1" applyBorder="1" applyAlignment="1">
      <alignment horizontal="center" vertical="center" wrapText="1"/>
    </xf>
    <xf numFmtId="0" fontId="10" fillId="0" borderId="0" xfId="0" applyFont="1" applyBorder="1" applyAlignment="1">
      <alignment horizontal="center" vertical="top" wrapText="1"/>
    </xf>
    <xf numFmtId="0" fontId="10" fillId="9" borderId="3"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cellXfs>
  <cellStyles count="8">
    <cellStyle name="20% - Accent5" xfId="4" builtinId="46"/>
    <cellStyle name="Bad" xfId="3" builtinId="27"/>
    <cellStyle name="Comma" xfId="1" builtinId="3"/>
    <cellStyle name="Normal" xfId="0" builtinId="0"/>
    <cellStyle name="Normal 2" xfId="5"/>
    <cellStyle name="Normal 2 3" xfId="6"/>
    <cellStyle name="Normal 5"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E404"/>
  <sheetViews>
    <sheetView tabSelected="1" topLeftCell="A101" zoomScale="80" zoomScaleNormal="80" workbookViewId="0">
      <selection activeCell="H11" sqref="H11"/>
    </sheetView>
  </sheetViews>
  <sheetFormatPr defaultRowHeight="15" x14ac:dyDescent="0.25"/>
  <cols>
    <col min="1" max="1" width="20.85546875" style="397" customWidth="1"/>
    <col min="2" max="2" width="4.7109375" style="402" bestFit="1" customWidth="1"/>
    <col min="3" max="3" width="27.5703125" style="403" customWidth="1"/>
    <col min="4" max="4" width="7.85546875" style="404" customWidth="1"/>
    <col min="5" max="5" width="10.5703125" style="397" customWidth="1"/>
    <col min="6" max="6" width="19.28515625" style="297" customWidth="1"/>
    <col min="7" max="7" width="8.28515625" style="405" hidden="1" customWidth="1"/>
    <col min="8" max="8" width="136.7109375" style="388" customWidth="1"/>
    <col min="9" max="9" width="10.140625" style="323" customWidth="1"/>
    <col min="10" max="10" width="0.28515625" style="323" hidden="1" customWidth="1"/>
    <col min="11" max="14" width="9.140625" style="388" hidden="1" customWidth="1"/>
    <col min="15" max="233" width="9.140625" style="388"/>
    <col min="234" max="234" width="3.85546875" style="388" customWidth="1"/>
    <col min="235" max="235" width="24.42578125" style="388" customWidth="1"/>
    <col min="236" max="236" width="7" style="388" customWidth="1"/>
    <col min="237" max="237" width="61.85546875" style="388" customWidth="1"/>
    <col min="238" max="238" width="31.7109375" style="388" customWidth="1"/>
    <col min="239" max="239" width="43.28515625" style="388" customWidth="1"/>
    <col min="240" max="240" width="21.5703125" style="388" customWidth="1"/>
    <col min="241" max="241" width="16.85546875" style="388" customWidth="1"/>
    <col min="242" max="246" width="0" style="388" hidden="1" customWidth="1"/>
    <col min="247" max="247" width="90.140625" style="388" customWidth="1"/>
    <col min="248" max="250" width="0" style="388" hidden="1" customWidth="1"/>
    <col min="251" max="489" width="9.140625" style="388"/>
    <col min="490" max="490" width="3.85546875" style="388" customWidth="1"/>
    <col min="491" max="491" width="24.42578125" style="388" customWidth="1"/>
    <col min="492" max="492" width="7" style="388" customWidth="1"/>
    <col min="493" max="493" width="61.85546875" style="388" customWidth="1"/>
    <col min="494" max="494" width="31.7109375" style="388" customWidth="1"/>
    <col min="495" max="495" width="43.28515625" style="388" customWidth="1"/>
    <col min="496" max="496" width="21.5703125" style="388" customWidth="1"/>
    <col min="497" max="497" width="16.85546875" style="388" customWidth="1"/>
    <col min="498" max="502" width="0" style="388" hidden="1" customWidth="1"/>
    <col min="503" max="503" width="90.140625" style="388" customWidth="1"/>
    <col min="504" max="506" width="0" style="388" hidden="1" customWidth="1"/>
    <col min="507" max="745" width="9.140625" style="388"/>
    <col min="746" max="746" width="3.85546875" style="388" customWidth="1"/>
    <col min="747" max="747" width="24.42578125" style="388" customWidth="1"/>
    <col min="748" max="748" width="7" style="388" customWidth="1"/>
    <col min="749" max="749" width="61.85546875" style="388" customWidth="1"/>
    <col min="750" max="750" width="31.7109375" style="388" customWidth="1"/>
    <col min="751" max="751" width="43.28515625" style="388" customWidth="1"/>
    <col min="752" max="752" width="21.5703125" style="388" customWidth="1"/>
    <col min="753" max="753" width="16.85546875" style="388" customWidth="1"/>
    <col min="754" max="758" width="0" style="388" hidden="1" customWidth="1"/>
    <col min="759" max="759" width="90.140625" style="388" customWidth="1"/>
    <col min="760" max="762" width="0" style="388" hidden="1" customWidth="1"/>
    <col min="763" max="1001" width="9.140625" style="388"/>
    <col min="1002" max="1002" width="3.85546875" style="388" customWidth="1"/>
    <col min="1003" max="1003" width="24.42578125" style="388" customWidth="1"/>
    <col min="1004" max="1004" width="7" style="388" customWidth="1"/>
    <col min="1005" max="1005" width="61.85546875" style="388" customWidth="1"/>
    <col min="1006" max="1006" width="31.7109375" style="388" customWidth="1"/>
    <col min="1007" max="1007" width="43.28515625" style="388" customWidth="1"/>
    <col min="1008" max="1008" width="21.5703125" style="388" customWidth="1"/>
    <col min="1009" max="1009" width="16.85546875" style="388" customWidth="1"/>
    <col min="1010" max="1014" width="0" style="388" hidden="1" customWidth="1"/>
    <col min="1015" max="1015" width="90.140625" style="388" customWidth="1"/>
    <col min="1016" max="1018" width="0" style="388" hidden="1" customWidth="1"/>
    <col min="1019" max="1257" width="9.140625" style="388"/>
    <col min="1258" max="1258" width="3.85546875" style="388" customWidth="1"/>
    <col min="1259" max="1259" width="24.42578125" style="388" customWidth="1"/>
    <col min="1260" max="1260" width="7" style="388" customWidth="1"/>
    <col min="1261" max="1261" width="61.85546875" style="388" customWidth="1"/>
    <col min="1262" max="1262" width="31.7109375" style="388" customWidth="1"/>
    <col min="1263" max="1263" width="43.28515625" style="388" customWidth="1"/>
    <col min="1264" max="1264" width="21.5703125" style="388" customWidth="1"/>
    <col min="1265" max="1265" width="16.85546875" style="388" customWidth="1"/>
    <col min="1266" max="1270" width="0" style="388" hidden="1" customWidth="1"/>
    <col min="1271" max="1271" width="90.140625" style="388" customWidth="1"/>
    <col min="1272" max="1274" width="0" style="388" hidden="1" customWidth="1"/>
    <col min="1275" max="1513" width="9.140625" style="388"/>
    <col min="1514" max="1514" width="3.85546875" style="388" customWidth="1"/>
    <col min="1515" max="1515" width="24.42578125" style="388" customWidth="1"/>
    <col min="1516" max="1516" width="7" style="388" customWidth="1"/>
    <col min="1517" max="1517" width="61.85546875" style="388" customWidth="1"/>
    <col min="1518" max="1518" width="31.7109375" style="388" customWidth="1"/>
    <col min="1519" max="1519" width="43.28515625" style="388" customWidth="1"/>
    <col min="1520" max="1520" width="21.5703125" style="388" customWidth="1"/>
    <col min="1521" max="1521" width="16.85546875" style="388" customWidth="1"/>
    <col min="1522" max="1526" width="0" style="388" hidden="1" customWidth="1"/>
    <col min="1527" max="1527" width="90.140625" style="388" customWidth="1"/>
    <col min="1528" max="1530" width="0" style="388" hidden="1" customWidth="1"/>
    <col min="1531" max="1769" width="9.140625" style="388"/>
    <col min="1770" max="1770" width="3.85546875" style="388" customWidth="1"/>
    <col min="1771" max="1771" width="24.42578125" style="388" customWidth="1"/>
    <col min="1772" max="1772" width="7" style="388" customWidth="1"/>
    <col min="1773" max="1773" width="61.85546875" style="388" customWidth="1"/>
    <col min="1774" max="1774" width="31.7109375" style="388" customWidth="1"/>
    <col min="1775" max="1775" width="43.28515625" style="388" customWidth="1"/>
    <col min="1776" max="1776" width="21.5703125" style="388" customWidth="1"/>
    <col min="1777" max="1777" width="16.85546875" style="388" customWidth="1"/>
    <col min="1778" max="1782" width="0" style="388" hidden="1" customWidth="1"/>
    <col min="1783" max="1783" width="90.140625" style="388" customWidth="1"/>
    <col min="1784" max="1786" width="0" style="388" hidden="1" customWidth="1"/>
    <col min="1787" max="2025" width="9.140625" style="388"/>
    <col min="2026" max="2026" width="3.85546875" style="388" customWidth="1"/>
    <col min="2027" max="2027" width="24.42578125" style="388" customWidth="1"/>
    <col min="2028" max="2028" width="7" style="388" customWidth="1"/>
    <col min="2029" max="2029" width="61.85546875" style="388" customWidth="1"/>
    <col min="2030" max="2030" width="31.7109375" style="388" customWidth="1"/>
    <col min="2031" max="2031" width="43.28515625" style="388" customWidth="1"/>
    <col min="2032" max="2032" width="21.5703125" style="388" customWidth="1"/>
    <col min="2033" max="2033" width="16.85546875" style="388" customWidth="1"/>
    <col min="2034" max="2038" width="0" style="388" hidden="1" customWidth="1"/>
    <col min="2039" max="2039" width="90.140625" style="388" customWidth="1"/>
    <col min="2040" max="2042" width="0" style="388" hidden="1" customWidth="1"/>
    <col min="2043" max="2281" width="9.140625" style="388"/>
    <col min="2282" max="2282" width="3.85546875" style="388" customWidth="1"/>
    <col min="2283" max="2283" width="24.42578125" style="388" customWidth="1"/>
    <col min="2284" max="2284" width="7" style="388" customWidth="1"/>
    <col min="2285" max="2285" width="61.85546875" style="388" customWidth="1"/>
    <col min="2286" max="2286" width="31.7109375" style="388" customWidth="1"/>
    <col min="2287" max="2287" width="43.28515625" style="388" customWidth="1"/>
    <col min="2288" max="2288" width="21.5703125" style="388" customWidth="1"/>
    <col min="2289" max="2289" width="16.85546875" style="388" customWidth="1"/>
    <col min="2290" max="2294" width="0" style="388" hidden="1" customWidth="1"/>
    <col min="2295" max="2295" width="90.140625" style="388" customWidth="1"/>
    <col min="2296" max="2298" width="0" style="388" hidden="1" customWidth="1"/>
    <col min="2299" max="2537" width="9.140625" style="388"/>
    <col min="2538" max="2538" width="3.85546875" style="388" customWidth="1"/>
    <col min="2539" max="2539" width="24.42578125" style="388" customWidth="1"/>
    <col min="2540" max="2540" width="7" style="388" customWidth="1"/>
    <col min="2541" max="2541" width="61.85546875" style="388" customWidth="1"/>
    <col min="2542" max="2542" width="31.7109375" style="388" customWidth="1"/>
    <col min="2543" max="2543" width="43.28515625" style="388" customWidth="1"/>
    <col min="2544" max="2544" width="21.5703125" style="388" customWidth="1"/>
    <col min="2545" max="2545" width="16.85546875" style="388" customWidth="1"/>
    <col min="2546" max="2550" width="0" style="388" hidden="1" customWidth="1"/>
    <col min="2551" max="2551" width="90.140625" style="388" customWidth="1"/>
    <col min="2552" max="2554" width="0" style="388" hidden="1" customWidth="1"/>
    <col min="2555" max="2793" width="9.140625" style="388"/>
    <col min="2794" max="2794" width="3.85546875" style="388" customWidth="1"/>
    <col min="2795" max="2795" width="24.42578125" style="388" customWidth="1"/>
    <col min="2796" max="2796" width="7" style="388" customWidth="1"/>
    <col min="2797" max="2797" width="61.85546875" style="388" customWidth="1"/>
    <col min="2798" max="2798" width="31.7109375" style="388" customWidth="1"/>
    <col min="2799" max="2799" width="43.28515625" style="388" customWidth="1"/>
    <col min="2800" max="2800" width="21.5703125" style="388" customWidth="1"/>
    <col min="2801" max="2801" width="16.85546875" style="388" customWidth="1"/>
    <col min="2802" max="2806" width="0" style="388" hidden="1" customWidth="1"/>
    <col min="2807" max="2807" width="90.140625" style="388" customWidth="1"/>
    <col min="2808" max="2810" width="0" style="388" hidden="1" customWidth="1"/>
    <col min="2811" max="3049" width="9.140625" style="388"/>
    <col min="3050" max="3050" width="3.85546875" style="388" customWidth="1"/>
    <col min="3051" max="3051" width="24.42578125" style="388" customWidth="1"/>
    <col min="3052" max="3052" width="7" style="388" customWidth="1"/>
    <col min="3053" max="3053" width="61.85546875" style="388" customWidth="1"/>
    <col min="3054" max="3054" width="31.7109375" style="388" customWidth="1"/>
    <col min="3055" max="3055" width="43.28515625" style="388" customWidth="1"/>
    <col min="3056" max="3056" width="21.5703125" style="388" customWidth="1"/>
    <col min="3057" max="3057" width="16.85546875" style="388" customWidth="1"/>
    <col min="3058" max="3062" width="0" style="388" hidden="1" customWidth="1"/>
    <col min="3063" max="3063" width="90.140625" style="388" customWidth="1"/>
    <col min="3064" max="3066" width="0" style="388" hidden="1" customWidth="1"/>
    <col min="3067" max="3305" width="9.140625" style="388"/>
    <col min="3306" max="3306" width="3.85546875" style="388" customWidth="1"/>
    <col min="3307" max="3307" width="24.42578125" style="388" customWidth="1"/>
    <col min="3308" max="3308" width="7" style="388" customWidth="1"/>
    <col min="3309" max="3309" width="61.85546875" style="388" customWidth="1"/>
    <col min="3310" max="3310" width="31.7109375" style="388" customWidth="1"/>
    <col min="3311" max="3311" width="43.28515625" style="388" customWidth="1"/>
    <col min="3312" max="3312" width="21.5703125" style="388" customWidth="1"/>
    <col min="3313" max="3313" width="16.85546875" style="388" customWidth="1"/>
    <col min="3314" max="3318" width="0" style="388" hidden="1" customWidth="1"/>
    <col min="3319" max="3319" width="90.140625" style="388" customWidth="1"/>
    <col min="3320" max="3322" width="0" style="388" hidden="1" customWidth="1"/>
    <col min="3323" max="3561" width="9.140625" style="388"/>
    <col min="3562" max="3562" width="3.85546875" style="388" customWidth="1"/>
    <col min="3563" max="3563" width="24.42578125" style="388" customWidth="1"/>
    <col min="3564" max="3564" width="7" style="388" customWidth="1"/>
    <col min="3565" max="3565" width="61.85546875" style="388" customWidth="1"/>
    <col min="3566" max="3566" width="31.7109375" style="388" customWidth="1"/>
    <col min="3567" max="3567" width="43.28515625" style="388" customWidth="1"/>
    <col min="3568" max="3568" width="21.5703125" style="388" customWidth="1"/>
    <col min="3569" max="3569" width="16.85546875" style="388" customWidth="1"/>
    <col min="3570" max="3574" width="0" style="388" hidden="1" customWidth="1"/>
    <col min="3575" max="3575" width="90.140625" style="388" customWidth="1"/>
    <col min="3576" max="3578" width="0" style="388" hidden="1" customWidth="1"/>
    <col min="3579" max="3817" width="9.140625" style="388"/>
    <col min="3818" max="3818" width="3.85546875" style="388" customWidth="1"/>
    <col min="3819" max="3819" width="24.42578125" style="388" customWidth="1"/>
    <col min="3820" max="3820" width="7" style="388" customWidth="1"/>
    <col min="3821" max="3821" width="61.85546875" style="388" customWidth="1"/>
    <col min="3822" max="3822" width="31.7109375" style="388" customWidth="1"/>
    <col min="3823" max="3823" width="43.28515625" style="388" customWidth="1"/>
    <col min="3824" max="3824" width="21.5703125" style="388" customWidth="1"/>
    <col min="3825" max="3825" width="16.85546875" style="388" customWidth="1"/>
    <col min="3826" max="3830" width="0" style="388" hidden="1" customWidth="1"/>
    <col min="3831" max="3831" width="90.140625" style="388" customWidth="1"/>
    <col min="3832" max="3834" width="0" style="388" hidden="1" customWidth="1"/>
    <col min="3835" max="4073" width="9.140625" style="388"/>
    <col min="4074" max="4074" width="3.85546875" style="388" customWidth="1"/>
    <col min="4075" max="4075" width="24.42578125" style="388" customWidth="1"/>
    <col min="4076" max="4076" width="7" style="388" customWidth="1"/>
    <col min="4077" max="4077" width="61.85546875" style="388" customWidth="1"/>
    <col min="4078" max="4078" width="31.7109375" style="388" customWidth="1"/>
    <col min="4079" max="4079" width="43.28515625" style="388" customWidth="1"/>
    <col min="4080" max="4080" width="21.5703125" style="388" customWidth="1"/>
    <col min="4081" max="4081" width="16.85546875" style="388" customWidth="1"/>
    <col min="4082" max="4086" width="0" style="388" hidden="1" customWidth="1"/>
    <col min="4087" max="4087" width="90.140625" style="388" customWidth="1"/>
    <col min="4088" max="4090" width="0" style="388" hidden="1" customWidth="1"/>
    <col min="4091" max="4329" width="9.140625" style="388"/>
    <col min="4330" max="4330" width="3.85546875" style="388" customWidth="1"/>
    <col min="4331" max="4331" width="24.42578125" style="388" customWidth="1"/>
    <col min="4332" max="4332" width="7" style="388" customWidth="1"/>
    <col min="4333" max="4333" width="61.85546875" style="388" customWidth="1"/>
    <col min="4334" max="4334" width="31.7109375" style="388" customWidth="1"/>
    <col min="4335" max="4335" width="43.28515625" style="388" customWidth="1"/>
    <col min="4336" max="4336" width="21.5703125" style="388" customWidth="1"/>
    <col min="4337" max="4337" width="16.85546875" style="388" customWidth="1"/>
    <col min="4338" max="4342" width="0" style="388" hidden="1" customWidth="1"/>
    <col min="4343" max="4343" width="90.140625" style="388" customWidth="1"/>
    <col min="4344" max="4346" width="0" style="388" hidden="1" customWidth="1"/>
    <col min="4347" max="4585" width="9.140625" style="388"/>
    <col min="4586" max="4586" width="3.85546875" style="388" customWidth="1"/>
    <col min="4587" max="4587" width="24.42578125" style="388" customWidth="1"/>
    <col min="4588" max="4588" width="7" style="388" customWidth="1"/>
    <col min="4589" max="4589" width="61.85546875" style="388" customWidth="1"/>
    <col min="4590" max="4590" width="31.7109375" style="388" customWidth="1"/>
    <col min="4591" max="4591" width="43.28515625" style="388" customWidth="1"/>
    <col min="4592" max="4592" width="21.5703125" style="388" customWidth="1"/>
    <col min="4593" max="4593" width="16.85546875" style="388" customWidth="1"/>
    <col min="4594" max="4598" width="0" style="388" hidden="1" customWidth="1"/>
    <col min="4599" max="4599" width="90.140625" style="388" customWidth="1"/>
    <col min="4600" max="4602" width="0" style="388" hidden="1" customWidth="1"/>
    <col min="4603" max="4841" width="9.140625" style="388"/>
    <col min="4842" max="4842" width="3.85546875" style="388" customWidth="1"/>
    <col min="4843" max="4843" width="24.42578125" style="388" customWidth="1"/>
    <col min="4844" max="4844" width="7" style="388" customWidth="1"/>
    <col min="4845" max="4845" width="61.85546875" style="388" customWidth="1"/>
    <col min="4846" max="4846" width="31.7109375" style="388" customWidth="1"/>
    <col min="4847" max="4847" width="43.28515625" style="388" customWidth="1"/>
    <col min="4848" max="4848" width="21.5703125" style="388" customWidth="1"/>
    <col min="4849" max="4849" width="16.85546875" style="388" customWidth="1"/>
    <col min="4850" max="4854" width="0" style="388" hidden="1" customWidth="1"/>
    <col min="4855" max="4855" width="90.140625" style="388" customWidth="1"/>
    <col min="4856" max="4858" width="0" style="388" hidden="1" customWidth="1"/>
    <col min="4859" max="5097" width="9.140625" style="388"/>
    <col min="5098" max="5098" width="3.85546875" style="388" customWidth="1"/>
    <col min="5099" max="5099" width="24.42578125" style="388" customWidth="1"/>
    <col min="5100" max="5100" width="7" style="388" customWidth="1"/>
    <col min="5101" max="5101" width="61.85546875" style="388" customWidth="1"/>
    <col min="5102" max="5102" width="31.7109375" style="388" customWidth="1"/>
    <col min="5103" max="5103" width="43.28515625" style="388" customWidth="1"/>
    <col min="5104" max="5104" width="21.5703125" style="388" customWidth="1"/>
    <col min="5105" max="5105" width="16.85546875" style="388" customWidth="1"/>
    <col min="5106" max="5110" width="0" style="388" hidden="1" customWidth="1"/>
    <col min="5111" max="5111" width="90.140625" style="388" customWidth="1"/>
    <col min="5112" max="5114" width="0" style="388" hidden="1" customWidth="1"/>
    <col min="5115" max="5353" width="9.140625" style="388"/>
    <col min="5354" max="5354" width="3.85546875" style="388" customWidth="1"/>
    <col min="5355" max="5355" width="24.42578125" style="388" customWidth="1"/>
    <col min="5356" max="5356" width="7" style="388" customWidth="1"/>
    <col min="5357" max="5357" width="61.85546875" style="388" customWidth="1"/>
    <col min="5358" max="5358" width="31.7109375" style="388" customWidth="1"/>
    <col min="5359" max="5359" width="43.28515625" style="388" customWidth="1"/>
    <col min="5360" max="5360" width="21.5703125" style="388" customWidth="1"/>
    <col min="5361" max="5361" width="16.85546875" style="388" customWidth="1"/>
    <col min="5362" max="5366" width="0" style="388" hidden="1" customWidth="1"/>
    <col min="5367" max="5367" width="90.140625" style="388" customWidth="1"/>
    <col min="5368" max="5370" width="0" style="388" hidden="1" customWidth="1"/>
    <col min="5371" max="5609" width="9.140625" style="388"/>
    <col min="5610" max="5610" width="3.85546875" style="388" customWidth="1"/>
    <col min="5611" max="5611" width="24.42578125" style="388" customWidth="1"/>
    <col min="5612" max="5612" width="7" style="388" customWidth="1"/>
    <col min="5613" max="5613" width="61.85546875" style="388" customWidth="1"/>
    <col min="5614" max="5614" width="31.7109375" style="388" customWidth="1"/>
    <col min="5615" max="5615" width="43.28515625" style="388" customWidth="1"/>
    <col min="5616" max="5616" width="21.5703125" style="388" customWidth="1"/>
    <col min="5617" max="5617" width="16.85546875" style="388" customWidth="1"/>
    <col min="5618" max="5622" width="0" style="388" hidden="1" customWidth="1"/>
    <col min="5623" max="5623" width="90.140625" style="388" customWidth="1"/>
    <col min="5624" max="5626" width="0" style="388" hidden="1" customWidth="1"/>
    <col min="5627" max="5865" width="9.140625" style="388"/>
    <col min="5866" max="5866" width="3.85546875" style="388" customWidth="1"/>
    <col min="5867" max="5867" width="24.42578125" style="388" customWidth="1"/>
    <col min="5868" max="5868" width="7" style="388" customWidth="1"/>
    <col min="5869" max="5869" width="61.85546875" style="388" customWidth="1"/>
    <col min="5870" max="5870" width="31.7109375" style="388" customWidth="1"/>
    <col min="5871" max="5871" width="43.28515625" style="388" customWidth="1"/>
    <col min="5872" max="5872" width="21.5703125" style="388" customWidth="1"/>
    <col min="5873" max="5873" width="16.85546875" style="388" customWidth="1"/>
    <col min="5874" max="5878" width="0" style="388" hidden="1" customWidth="1"/>
    <col min="5879" max="5879" width="90.140625" style="388" customWidth="1"/>
    <col min="5880" max="5882" width="0" style="388" hidden="1" customWidth="1"/>
    <col min="5883" max="6121" width="9.140625" style="388"/>
    <col min="6122" max="6122" width="3.85546875" style="388" customWidth="1"/>
    <col min="6123" max="6123" width="24.42578125" style="388" customWidth="1"/>
    <col min="6124" max="6124" width="7" style="388" customWidth="1"/>
    <col min="6125" max="6125" width="61.85546875" style="388" customWidth="1"/>
    <col min="6126" max="6126" width="31.7109375" style="388" customWidth="1"/>
    <col min="6127" max="6127" width="43.28515625" style="388" customWidth="1"/>
    <col min="6128" max="6128" width="21.5703125" style="388" customWidth="1"/>
    <col min="6129" max="6129" width="16.85546875" style="388" customWidth="1"/>
    <col min="6130" max="6134" width="0" style="388" hidden="1" customWidth="1"/>
    <col min="6135" max="6135" width="90.140625" style="388" customWidth="1"/>
    <col min="6136" max="6138" width="0" style="388" hidden="1" customWidth="1"/>
    <col min="6139" max="6377" width="9.140625" style="388"/>
    <col min="6378" max="6378" width="3.85546875" style="388" customWidth="1"/>
    <col min="6379" max="6379" width="24.42578125" style="388" customWidth="1"/>
    <col min="6380" max="6380" width="7" style="388" customWidth="1"/>
    <col min="6381" max="6381" width="61.85546875" style="388" customWidth="1"/>
    <col min="6382" max="6382" width="31.7109375" style="388" customWidth="1"/>
    <col min="6383" max="6383" width="43.28515625" style="388" customWidth="1"/>
    <col min="6384" max="6384" width="21.5703125" style="388" customWidth="1"/>
    <col min="6385" max="6385" width="16.85546875" style="388" customWidth="1"/>
    <col min="6386" max="6390" width="0" style="388" hidden="1" customWidth="1"/>
    <col min="6391" max="6391" width="90.140625" style="388" customWidth="1"/>
    <col min="6392" max="6394" width="0" style="388" hidden="1" customWidth="1"/>
    <col min="6395" max="6633" width="9.140625" style="388"/>
    <col min="6634" max="6634" width="3.85546875" style="388" customWidth="1"/>
    <col min="6635" max="6635" width="24.42578125" style="388" customWidth="1"/>
    <col min="6636" max="6636" width="7" style="388" customWidth="1"/>
    <col min="6637" max="6637" width="61.85546875" style="388" customWidth="1"/>
    <col min="6638" max="6638" width="31.7109375" style="388" customWidth="1"/>
    <col min="6639" max="6639" width="43.28515625" style="388" customWidth="1"/>
    <col min="6640" max="6640" width="21.5703125" style="388" customWidth="1"/>
    <col min="6641" max="6641" width="16.85546875" style="388" customWidth="1"/>
    <col min="6642" max="6646" width="0" style="388" hidden="1" customWidth="1"/>
    <col min="6647" max="6647" width="90.140625" style="388" customWidth="1"/>
    <col min="6648" max="6650" width="0" style="388" hidden="1" customWidth="1"/>
    <col min="6651" max="6889" width="9.140625" style="388"/>
    <col min="6890" max="6890" width="3.85546875" style="388" customWidth="1"/>
    <col min="6891" max="6891" width="24.42578125" style="388" customWidth="1"/>
    <col min="6892" max="6892" width="7" style="388" customWidth="1"/>
    <col min="6893" max="6893" width="61.85546875" style="388" customWidth="1"/>
    <col min="6894" max="6894" width="31.7109375" style="388" customWidth="1"/>
    <col min="6895" max="6895" width="43.28515625" style="388" customWidth="1"/>
    <col min="6896" max="6896" width="21.5703125" style="388" customWidth="1"/>
    <col min="6897" max="6897" width="16.85546875" style="388" customWidth="1"/>
    <col min="6898" max="6902" width="0" style="388" hidden="1" customWidth="1"/>
    <col min="6903" max="6903" width="90.140625" style="388" customWidth="1"/>
    <col min="6904" max="6906" width="0" style="388" hidden="1" customWidth="1"/>
    <col min="6907" max="7145" width="9.140625" style="388"/>
    <col min="7146" max="7146" width="3.85546875" style="388" customWidth="1"/>
    <col min="7147" max="7147" width="24.42578125" style="388" customWidth="1"/>
    <col min="7148" max="7148" width="7" style="388" customWidth="1"/>
    <col min="7149" max="7149" width="61.85546875" style="388" customWidth="1"/>
    <col min="7150" max="7150" width="31.7109375" style="388" customWidth="1"/>
    <col min="7151" max="7151" width="43.28515625" style="388" customWidth="1"/>
    <col min="7152" max="7152" width="21.5703125" style="388" customWidth="1"/>
    <col min="7153" max="7153" width="16.85546875" style="388" customWidth="1"/>
    <col min="7154" max="7158" width="0" style="388" hidden="1" customWidth="1"/>
    <col min="7159" max="7159" width="90.140625" style="388" customWidth="1"/>
    <col min="7160" max="7162" width="0" style="388" hidden="1" customWidth="1"/>
    <col min="7163" max="7401" width="9.140625" style="388"/>
    <col min="7402" max="7402" width="3.85546875" style="388" customWidth="1"/>
    <col min="7403" max="7403" width="24.42578125" style="388" customWidth="1"/>
    <col min="7404" max="7404" width="7" style="388" customWidth="1"/>
    <col min="7405" max="7405" width="61.85546875" style="388" customWidth="1"/>
    <col min="7406" max="7406" width="31.7109375" style="388" customWidth="1"/>
    <col min="7407" max="7407" width="43.28515625" style="388" customWidth="1"/>
    <col min="7408" max="7408" width="21.5703125" style="388" customWidth="1"/>
    <col min="7409" max="7409" width="16.85546875" style="388" customWidth="1"/>
    <col min="7410" max="7414" width="0" style="388" hidden="1" customWidth="1"/>
    <col min="7415" max="7415" width="90.140625" style="388" customWidth="1"/>
    <col min="7416" max="7418" width="0" style="388" hidden="1" customWidth="1"/>
    <col min="7419" max="7657" width="9.140625" style="388"/>
    <col min="7658" max="7658" width="3.85546875" style="388" customWidth="1"/>
    <col min="7659" max="7659" width="24.42578125" style="388" customWidth="1"/>
    <col min="7660" max="7660" width="7" style="388" customWidth="1"/>
    <col min="7661" max="7661" width="61.85546875" style="388" customWidth="1"/>
    <col min="7662" max="7662" width="31.7109375" style="388" customWidth="1"/>
    <col min="7663" max="7663" width="43.28515625" style="388" customWidth="1"/>
    <col min="7664" max="7664" width="21.5703125" style="388" customWidth="1"/>
    <col min="7665" max="7665" width="16.85546875" style="388" customWidth="1"/>
    <col min="7666" max="7670" width="0" style="388" hidden="1" customWidth="1"/>
    <col min="7671" max="7671" width="90.140625" style="388" customWidth="1"/>
    <col min="7672" max="7674" width="0" style="388" hidden="1" customWidth="1"/>
    <col min="7675" max="7913" width="9.140625" style="388"/>
    <col min="7914" max="7914" width="3.85546875" style="388" customWidth="1"/>
    <col min="7915" max="7915" width="24.42578125" style="388" customWidth="1"/>
    <col min="7916" max="7916" width="7" style="388" customWidth="1"/>
    <col min="7917" max="7917" width="61.85546875" style="388" customWidth="1"/>
    <col min="7918" max="7918" width="31.7109375" style="388" customWidth="1"/>
    <col min="7919" max="7919" width="43.28515625" style="388" customWidth="1"/>
    <col min="7920" max="7920" width="21.5703125" style="388" customWidth="1"/>
    <col min="7921" max="7921" width="16.85546875" style="388" customWidth="1"/>
    <col min="7922" max="7926" width="0" style="388" hidden="1" customWidth="1"/>
    <col min="7927" max="7927" width="90.140625" style="388" customWidth="1"/>
    <col min="7928" max="7930" width="0" style="388" hidden="1" customWidth="1"/>
    <col min="7931" max="8169" width="9.140625" style="388"/>
    <col min="8170" max="8170" width="3.85546875" style="388" customWidth="1"/>
    <col min="8171" max="8171" width="24.42578125" style="388" customWidth="1"/>
    <col min="8172" max="8172" width="7" style="388" customWidth="1"/>
    <col min="8173" max="8173" width="61.85546875" style="388" customWidth="1"/>
    <col min="8174" max="8174" width="31.7109375" style="388" customWidth="1"/>
    <col min="8175" max="8175" width="43.28515625" style="388" customWidth="1"/>
    <col min="8176" max="8176" width="21.5703125" style="388" customWidth="1"/>
    <col min="8177" max="8177" width="16.85546875" style="388" customWidth="1"/>
    <col min="8178" max="8182" width="0" style="388" hidden="1" customWidth="1"/>
    <col min="8183" max="8183" width="90.140625" style="388" customWidth="1"/>
    <col min="8184" max="8186" width="0" style="388" hidden="1" customWidth="1"/>
    <col min="8187" max="8425" width="9.140625" style="388"/>
    <col min="8426" max="8426" width="3.85546875" style="388" customWidth="1"/>
    <col min="8427" max="8427" width="24.42578125" style="388" customWidth="1"/>
    <col min="8428" max="8428" width="7" style="388" customWidth="1"/>
    <col min="8429" max="8429" width="61.85546875" style="388" customWidth="1"/>
    <col min="8430" max="8430" width="31.7109375" style="388" customWidth="1"/>
    <col min="8431" max="8431" width="43.28515625" style="388" customWidth="1"/>
    <col min="8432" max="8432" width="21.5703125" style="388" customWidth="1"/>
    <col min="8433" max="8433" width="16.85546875" style="388" customWidth="1"/>
    <col min="8434" max="8438" width="0" style="388" hidden="1" customWidth="1"/>
    <col min="8439" max="8439" width="90.140625" style="388" customWidth="1"/>
    <col min="8440" max="8442" width="0" style="388" hidden="1" customWidth="1"/>
    <col min="8443" max="8681" width="9.140625" style="388"/>
    <col min="8682" max="8682" width="3.85546875" style="388" customWidth="1"/>
    <col min="8683" max="8683" width="24.42578125" style="388" customWidth="1"/>
    <col min="8684" max="8684" width="7" style="388" customWidth="1"/>
    <col min="8685" max="8685" width="61.85546875" style="388" customWidth="1"/>
    <col min="8686" max="8686" width="31.7109375" style="388" customWidth="1"/>
    <col min="8687" max="8687" width="43.28515625" style="388" customWidth="1"/>
    <col min="8688" max="8688" width="21.5703125" style="388" customWidth="1"/>
    <col min="8689" max="8689" width="16.85546875" style="388" customWidth="1"/>
    <col min="8690" max="8694" width="0" style="388" hidden="1" customWidth="1"/>
    <col min="8695" max="8695" width="90.140625" style="388" customWidth="1"/>
    <col min="8696" max="8698" width="0" style="388" hidden="1" customWidth="1"/>
    <col min="8699" max="8937" width="9.140625" style="388"/>
    <col min="8938" max="8938" width="3.85546875" style="388" customWidth="1"/>
    <col min="8939" max="8939" width="24.42578125" style="388" customWidth="1"/>
    <col min="8940" max="8940" width="7" style="388" customWidth="1"/>
    <col min="8941" max="8941" width="61.85546875" style="388" customWidth="1"/>
    <col min="8942" max="8942" width="31.7109375" style="388" customWidth="1"/>
    <col min="8943" max="8943" width="43.28515625" style="388" customWidth="1"/>
    <col min="8944" max="8944" width="21.5703125" style="388" customWidth="1"/>
    <col min="8945" max="8945" width="16.85546875" style="388" customWidth="1"/>
    <col min="8946" max="8950" width="0" style="388" hidden="1" customWidth="1"/>
    <col min="8951" max="8951" width="90.140625" style="388" customWidth="1"/>
    <col min="8952" max="8954" width="0" style="388" hidden="1" customWidth="1"/>
    <col min="8955" max="9193" width="9.140625" style="388"/>
    <col min="9194" max="9194" width="3.85546875" style="388" customWidth="1"/>
    <col min="9195" max="9195" width="24.42578125" style="388" customWidth="1"/>
    <col min="9196" max="9196" width="7" style="388" customWidth="1"/>
    <col min="9197" max="9197" width="61.85546875" style="388" customWidth="1"/>
    <col min="9198" max="9198" width="31.7109375" style="388" customWidth="1"/>
    <col min="9199" max="9199" width="43.28515625" style="388" customWidth="1"/>
    <col min="9200" max="9200" width="21.5703125" style="388" customWidth="1"/>
    <col min="9201" max="9201" width="16.85546875" style="388" customWidth="1"/>
    <col min="9202" max="9206" width="0" style="388" hidden="1" customWidth="1"/>
    <col min="9207" max="9207" width="90.140625" style="388" customWidth="1"/>
    <col min="9208" max="9210" width="0" style="388" hidden="1" customWidth="1"/>
    <col min="9211" max="9449" width="9.140625" style="388"/>
    <col min="9450" max="9450" width="3.85546875" style="388" customWidth="1"/>
    <col min="9451" max="9451" width="24.42578125" style="388" customWidth="1"/>
    <col min="9452" max="9452" width="7" style="388" customWidth="1"/>
    <col min="9453" max="9453" width="61.85546875" style="388" customWidth="1"/>
    <col min="9454" max="9454" width="31.7109375" style="388" customWidth="1"/>
    <col min="9455" max="9455" width="43.28515625" style="388" customWidth="1"/>
    <col min="9456" max="9456" width="21.5703125" style="388" customWidth="1"/>
    <col min="9457" max="9457" width="16.85546875" style="388" customWidth="1"/>
    <col min="9458" max="9462" width="0" style="388" hidden="1" customWidth="1"/>
    <col min="9463" max="9463" width="90.140625" style="388" customWidth="1"/>
    <col min="9464" max="9466" width="0" style="388" hidden="1" customWidth="1"/>
    <col min="9467" max="9705" width="9.140625" style="388"/>
    <col min="9706" max="9706" width="3.85546875" style="388" customWidth="1"/>
    <col min="9707" max="9707" width="24.42578125" style="388" customWidth="1"/>
    <col min="9708" max="9708" width="7" style="388" customWidth="1"/>
    <col min="9709" max="9709" width="61.85546875" style="388" customWidth="1"/>
    <col min="9710" max="9710" width="31.7109375" style="388" customWidth="1"/>
    <col min="9711" max="9711" width="43.28515625" style="388" customWidth="1"/>
    <col min="9712" max="9712" width="21.5703125" style="388" customWidth="1"/>
    <col min="9713" max="9713" width="16.85546875" style="388" customWidth="1"/>
    <col min="9714" max="9718" width="0" style="388" hidden="1" customWidth="1"/>
    <col min="9719" max="9719" width="90.140625" style="388" customWidth="1"/>
    <col min="9720" max="9722" width="0" style="388" hidden="1" customWidth="1"/>
    <col min="9723" max="9961" width="9.140625" style="388"/>
    <col min="9962" max="9962" width="3.85546875" style="388" customWidth="1"/>
    <col min="9963" max="9963" width="24.42578125" style="388" customWidth="1"/>
    <col min="9964" max="9964" width="7" style="388" customWidth="1"/>
    <col min="9965" max="9965" width="61.85546875" style="388" customWidth="1"/>
    <col min="9966" max="9966" width="31.7109375" style="388" customWidth="1"/>
    <col min="9967" max="9967" width="43.28515625" style="388" customWidth="1"/>
    <col min="9968" max="9968" width="21.5703125" style="388" customWidth="1"/>
    <col min="9969" max="9969" width="16.85546875" style="388" customWidth="1"/>
    <col min="9970" max="9974" width="0" style="388" hidden="1" customWidth="1"/>
    <col min="9975" max="9975" width="90.140625" style="388" customWidth="1"/>
    <col min="9976" max="9978" width="0" style="388" hidden="1" customWidth="1"/>
    <col min="9979" max="10217" width="9.140625" style="388"/>
    <col min="10218" max="10218" width="3.85546875" style="388" customWidth="1"/>
    <col min="10219" max="10219" width="24.42578125" style="388" customWidth="1"/>
    <col min="10220" max="10220" width="7" style="388" customWidth="1"/>
    <col min="10221" max="10221" width="61.85546875" style="388" customWidth="1"/>
    <col min="10222" max="10222" width="31.7109375" style="388" customWidth="1"/>
    <col min="10223" max="10223" width="43.28515625" style="388" customWidth="1"/>
    <col min="10224" max="10224" width="21.5703125" style="388" customWidth="1"/>
    <col min="10225" max="10225" width="16.85546875" style="388" customWidth="1"/>
    <col min="10226" max="10230" width="0" style="388" hidden="1" customWidth="1"/>
    <col min="10231" max="10231" width="90.140625" style="388" customWidth="1"/>
    <col min="10232" max="10234" width="0" style="388" hidden="1" customWidth="1"/>
    <col min="10235" max="10473" width="9.140625" style="388"/>
    <col min="10474" max="10474" width="3.85546875" style="388" customWidth="1"/>
    <col min="10475" max="10475" width="24.42578125" style="388" customWidth="1"/>
    <col min="10476" max="10476" width="7" style="388" customWidth="1"/>
    <col min="10477" max="10477" width="61.85546875" style="388" customWidth="1"/>
    <col min="10478" max="10478" width="31.7109375" style="388" customWidth="1"/>
    <col min="10479" max="10479" width="43.28515625" style="388" customWidth="1"/>
    <col min="10480" max="10480" width="21.5703125" style="388" customWidth="1"/>
    <col min="10481" max="10481" width="16.85546875" style="388" customWidth="1"/>
    <col min="10482" max="10486" width="0" style="388" hidden="1" customWidth="1"/>
    <col min="10487" max="10487" width="90.140625" style="388" customWidth="1"/>
    <col min="10488" max="10490" width="0" style="388" hidden="1" customWidth="1"/>
    <col min="10491" max="10729" width="9.140625" style="388"/>
    <col min="10730" max="10730" width="3.85546875" style="388" customWidth="1"/>
    <col min="10731" max="10731" width="24.42578125" style="388" customWidth="1"/>
    <col min="10732" max="10732" width="7" style="388" customWidth="1"/>
    <col min="10733" max="10733" width="61.85546875" style="388" customWidth="1"/>
    <col min="10734" max="10734" width="31.7109375" style="388" customWidth="1"/>
    <col min="10735" max="10735" width="43.28515625" style="388" customWidth="1"/>
    <col min="10736" max="10736" width="21.5703125" style="388" customWidth="1"/>
    <col min="10737" max="10737" width="16.85546875" style="388" customWidth="1"/>
    <col min="10738" max="10742" width="0" style="388" hidden="1" customWidth="1"/>
    <col min="10743" max="10743" width="90.140625" style="388" customWidth="1"/>
    <col min="10744" max="10746" width="0" style="388" hidden="1" customWidth="1"/>
    <col min="10747" max="10985" width="9.140625" style="388"/>
    <col min="10986" max="10986" width="3.85546875" style="388" customWidth="1"/>
    <col min="10987" max="10987" width="24.42578125" style="388" customWidth="1"/>
    <col min="10988" max="10988" width="7" style="388" customWidth="1"/>
    <col min="10989" max="10989" width="61.85546875" style="388" customWidth="1"/>
    <col min="10990" max="10990" width="31.7109375" style="388" customWidth="1"/>
    <col min="10991" max="10991" width="43.28515625" style="388" customWidth="1"/>
    <col min="10992" max="10992" width="21.5703125" style="388" customWidth="1"/>
    <col min="10993" max="10993" width="16.85546875" style="388" customWidth="1"/>
    <col min="10994" max="10998" width="0" style="388" hidden="1" customWidth="1"/>
    <col min="10999" max="10999" width="90.140625" style="388" customWidth="1"/>
    <col min="11000" max="11002" width="0" style="388" hidden="1" customWidth="1"/>
    <col min="11003" max="11241" width="9.140625" style="388"/>
    <col min="11242" max="11242" width="3.85546875" style="388" customWidth="1"/>
    <col min="11243" max="11243" width="24.42578125" style="388" customWidth="1"/>
    <col min="11244" max="11244" width="7" style="388" customWidth="1"/>
    <col min="11245" max="11245" width="61.85546875" style="388" customWidth="1"/>
    <col min="11246" max="11246" width="31.7109375" style="388" customWidth="1"/>
    <col min="11247" max="11247" width="43.28515625" style="388" customWidth="1"/>
    <col min="11248" max="11248" width="21.5703125" style="388" customWidth="1"/>
    <col min="11249" max="11249" width="16.85546875" style="388" customWidth="1"/>
    <col min="11250" max="11254" width="0" style="388" hidden="1" customWidth="1"/>
    <col min="11255" max="11255" width="90.140625" style="388" customWidth="1"/>
    <col min="11256" max="11258" width="0" style="388" hidden="1" customWidth="1"/>
    <col min="11259" max="11497" width="9.140625" style="388"/>
    <col min="11498" max="11498" width="3.85546875" style="388" customWidth="1"/>
    <col min="11499" max="11499" width="24.42578125" style="388" customWidth="1"/>
    <col min="11500" max="11500" width="7" style="388" customWidth="1"/>
    <col min="11501" max="11501" width="61.85546875" style="388" customWidth="1"/>
    <col min="11502" max="11502" width="31.7109375" style="388" customWidth="1"/>
    <col min="11503" max="11503" width="43.28515625" style="388" customWidth="1"/>
    <col min="11504" max="11504" width="21.5703125" style="388" customWidth="1"/>
    <col min="11505" max="11505" width="16.85546875" style="388" customWidth="1"/>
    <col min="11506" max="11510" width="0" style="388" hidden="1" customWidth="1"/>
    <col min="11511" max="11511" width="90.140625" style="388" customWidth="1"/>
    <col min="11512" max="11514" width="0" style="388" hidden="1" customWidth="1"/>
    <col min="11515" max="11753" width="9.140625" style="388"/>
    <col min="11754" max="11754" width="3.85546875" style="388" customWidth="1"/>
    <col min="11755" max="11755" width="24.42578125" style="388" customWidth="1"/>
    <col min="11756" max="11756" width="7" style="388" customWidth="1"/>
    <col min="11757" max="11757" width="61.85546875" style="388" customWidth="1"/>
    <col min="11758" max="11758" width="31.7109375" style="388" customWidth="1"/>
    <col min="11759" max="11759" width="43.28515625" style="388" customWidth="1"/>
    <col min="11760" max="11760" width="21.5703125" style="388" customWidth="1"/>
    <col min="11761" max="11761" width="16.85546875" style="388" customWidth="1"/>
    <col min="11762" max="11766" width="0" style="388" hidden="1" customWidth="1"/>
    <col min="11767" max="11767" width="90.140625" style="388" customWidth="1"/>
    <col min="11768" max="11770" width="0" style="388" hidden="1" customWidth="1"/>
    <col min="11771" max="12009" width="9.140625" style="388"/>
    <col min="12010" max="12010" width="3.85546875" style="388" customWidth="1"/>
    <col min="12011" max="12011" width="24.42578125" style="388" customWidth="1"/>
    <col min="12012" max="12012" width="7" style="388" customWidth="1"/>
    <col min="12013" max="12013" width="61.85546875" style="388" customWidth="1"/>
    <col min="12014" max="12014" width="31.7109375" style="388" customWidth="1"/>
    <col min="12015" max="12015" width="43.28515625" style="388" customWidth="1"/>
    <col min="12016" max="12016" width="21.5703125" style="388" customWidth="1"/>
    <col min="12017" max="12017" width="16.85546875" style="388" customWidth="1"/>
    <col min="12018" max="12022" width="0" style="388" hidden="1" customWidth="1"/>
    <col min="12023" max="12023" width="90.140625" style="388" customWidth="1"/>
    <col min="12024" max="12026" width="0" style="388" hidden="1" customWidth="1"/>
    <col min="12027" max="12265" width="9.140625" style="388"/>
    <col min="12266" max="12266" width="3.85546875" style="388" customWidth="1"/>
    <col min="12267" max="12267" width="24.42578125" style="388" customWidth="1"/>
    <col min="12268" max="12268" width="7" style="388" customWidth="1"/>
    <col min="12269" max="12269" width="61.85546875" style="388" customWidth="1"/>
    <col min="12270" max="12270" width="31.7109375" style="388" customWidth="1"/>
    <col min="12271" max="12271" width="43.28515625" style="388" customWidth="1"/>
    <col min="12272" max="12272" width="21.5703125" style="388" customWidth="1"/>
    <col min="12273" max="12273" width="16.85546875" style="388" customWidth="1"/>
    <col min="12274" max="12278" width="0" style="388" hidden="1" customWidth="1"/>
    <col min="12279" max="12279" width="90.140625" style="388" customWidth="1"/>
    <col min="12280" max="12282" width="0" style="388" hidden="1" customWidth="1"/>
    <col min="12283" max="12521" width="9.140625" style="388"/>
    <col min="12522" max="12522" width="3.85546875" style="388" customWidth="1"/>
    <col min="12523" max="12523" width="24.42578125" style="388" customWidth="1"/>
    <col min="12524" max="12524" width="7" style="388" customWidth="1"/>
    <col min="12525" max="12525" width="61.85546875" style="388" customWidth="1"/>
    <col min="12526" max="12526" width="31.7109375" style="388" customWidth="1"/>
    <col min="12527" max="12527" width="43.28515625" style="388" customWidth="1"/>
    <col min="12528" max="12528" width="21.5703125" style="388" customWidth="1"/>
    <col min="12529" max="12529" width="16.85546875" style="388" customWidth="1"/>
    <col min="12530" max="12534" width="0" style="388" hidden="1" customWidth="1"/>
    <col min="12535" max="12535" width="90.140625" style="388" customWidth="1"/>
    <col min="12536" max="12538" width="0" style="388" hidden="1" customWidth="1"/>
    <col min="12539" max="12777" width="9.140625" style="388"/>
    <col min="12778" max="12778" width="3.85546875" style="388" customWidth="1"/>
    <col min="12779" max="12779" width="24.42578125" style="388" customWidth="1"/>
    <col min="12780" max="12780" width="7" style="388" customWidth="1"/>
    <col min="12781" max="12781" width="61.85546875" style="388" customWidth="1"/>
    <col min="12782" max="12782" width="31.7109375" style="388" customWidth="1"/>
    <col min="12783" max="12783" width="43.28515625" style="388" customWidth="1"/>
    <col min="12784" max="12784" width="21.5703125" style="388" customWidth="1"/>
    <col min="12785" max="12785" width="16.85546875" style="388" customWidth="1"/>
    <col min="12786" max="12790" width="0" style="388" hidden="1" customWidth="1"/>
    <col min="12791" max="12791" width="90.140625" style="388" customWidth="1"/>
    <col min="12792" max="12794" width="0" style="388" hidden="1" customWidth="1"/>
    <col min="12795" max="13033" width="9.140625" style="388"/>
    <col min="13034" max="13034" width="3.85546875" style="388" customWidth="1"/>
    <col min="13035" max="13035" width="24.42578125" style="388" customWidth="1"/>
    <col min="13036" max="13036" width="7" style="388" customWidth="1"/>
    <col min="13037" max="13037" width="61.85546875" style="388" customWidth="1"/>
    <col min="13038" max="13038" width="31.7109375" style="388" customWidth="1"/>
    <col min="13039" max="13039" width="43.28515625" style="388" customWidth="1"/>
    <col min="13040" max="13040" width="21.5703125" style="388" customWidth="1"/>
    <col min="13041" max="13041" width="16.85546875" style="388" customWidth="1"/>
    <col min="13042" max="13046" width="0" style="388" hidden="1" customWidth="1"/>
    <col min="13047" max="13047" width="90.140625" style="388" customWidth="1"/>
    <col min="13048" max="13050" width="0" style="388" hidden="1" customWidth="1"/>
    <col min="13051" max="13289" width="9.140625" style="388"/>
    <col min="13290" max="13290" width="3.85546875" style="388" customWidth="1"/>
    <col min="13291" max="13291" width="24.42578125" style="388" customWidth="1"/>
    <col min="13292" max="13292" width="7" style="388" customWidth="1"/>
    <col min="13293" max="13293" width="61.85546875" style="388" customWidth="1"/>
    <col min="13294" max="13294" width="31.7109375" style="388" customWidth="1"/>
    <col min="13295" max="13295" width="43.28515625" style="388" customWidth="1"/>
    <col min="13296" max="13296" width="21.5703125" style="388" customWidth="1"/>
    <col min="13297" max="13297" width="16.85546875" style="388" customWidth="1"/>
    <col min="13298" max="13302" width="0" style="388" hidden="1" customWidth="1"/>
    <col min="13303" max="13303" width="90.140625" style="388" customWidth="1"/>
    <col min="13304" max="13306" width="0" style="388" hidden="1" customWidth="1"/>
    <col min="13307" max="13545" width="9.140625" style="388"/>
    <col min="13546" max="13546" width="3.85546875" style="388" customWidth="1"/>
    <col min="13547" max="13547" width="24.42578125" style="388" customWidth="1"/>
    <col min="13548" max="13548" width="7" style="388" customWidth="1"/>
    <col min="13549" max="13549" width="61.85546875" style="388" customWidth="1"/>
    <col min="13550" max="13550" width="31.7109375" style="388" customWidth="1"/>
    <col min="13551" max="13551" width="43.28515625" style="388" customWidth="1"/>
    <col min="13552" max="13552" width="21.5703125" style="388" customWidth="1"/>
    <col min="13553" max="13553" width="16.85546875" style="388" customWidth="1"/>
    <col min="13554" max="13558" width="0" style="388" hidden="1" customWidth="1"/>
    <col min="13559" max="13559" width="90.140625" style="388" customWidth="1"/>
    <col min="13560" max="13562" width="0" style="388" hidden="1" customWidth="1"/>
    <col min="13563" max="13801" width="9.140625" style="388"/>
    <col min="13802" max="13802" width="3.85546875" style="388" customWidth="1"/>
    <col min="13803" max="13803" width="24.42578125" style="388" customWidth="1"/>
    <col min="13804" max="13804" width="7" style="388" customWidth="1"/>
    <col min="13805" max="13805" width="61.85546875" style="388" customWidth="1"/>
    <col min="13806" max="13806" width="31.7109375" style="388" customWidth="1"/>
    <col min="13807" max="13807" width="43.28515625" style="388" customWidth="1"/>
    <col min="13808" max="13808" width="21.5703125" style="388" customWidth="1"/>
    <col min="13809" max="13809" width="16.85546875" style="388" customWidth="1"/>
    <col min="13810" max="13814" width="0" style="388" hidden="1" customWidth="1"/>
    <col min="13815" max="13815" width="90.140625" style="388" customWidth="1"/>
    <col min="13816" max="13818" width="0" style="388" hidden="1" customWidth="1"/>
    <col min="13819" max="14057" width="9.140625" style="388"/>
    <col min="14058" max="14058" width="3.85546875" style="388" customWidth="1"/>
    <col min="14059" max="14059" width="24.42578125" style="388" customWidth="1"/>
    <col min="14060" max="14060" width="7" style="388" customWidth="1"/>
    <col min="14061" max="14061" width="61.85546875" style="388" customWidth="1"/>
    <col min="14062" max="14062" width="31.7109375" style="388" customWidth="1"/>
    <col min="14063" max="14063" width="43.28515625" style="388" customWidth="1"/>
    <col min="14064" max="14064" width="21.5703125" style="388" customWidth="1"/>
    <col min="14065" max="14065" width="16.85546875" style="388" customWidth="1"/>
    <col min="14066" max="14070" width="0" style="388" hidden="1" customWidth="1"/>
    <col min="14071" max="14071" width="90.140625" style="388" customWidth="1"/>
    <col min="14072" max="14074" width="0" style="388" hidden="1" customWidth="1"/>
    <col min="14075" max="14313" width="9.140625" style="388"/>
    <col min="14314" max="14314" width="3.85546875" style="388" customWidth="1"/>
    <col min="14315" max="14315" width="24.42578125" style="388" customWidth="1"/>
    <col min="14316" max="14316" width="7" style="388" customWidth="1"/>
    <col min="14317" max="14317" width="61.85546875" style="388" customWidth="1"/>
    <col min="14318" max="14318" width="31.7109375" style="388" customWidth="1"/>
    <col min="14319" max="14319" width="43.28515625" style="388" customWidth="1"/>
    <col min="14320" max="14320" width="21.5703125" style="388" customWidth="1"/>
    <col min="14321" max="14321" width="16.85546875" style="388" customWidth="1"/>
    <col min="14322" max="14326" width="0" style="388" hidden="1" customWidth="1"/>
    <col min="14327" max="14327" width="90.140625" style="388" customWidth="1"/>
    <col min="14328" max="14330" width="0" style="388" hidden="1" customWidth="1"/>
    <col min="14331" max="14569" width="9.140625" style="388"/>
    <col min="14570" max="14570" width="3.85546875" style="388" customWidth="1"/>
    <col min="14571" max="14571" width="24.42578125" style="388" customWidth="1"/>
    <col min="14572" max="14572" width="7" style="388" customWidth="1"/>
    <col min="14573" max="14573" width="61.85546875" style="388" customWidth="1"/>
    <col min="14574" max="14574" width="31.7109375" style="388" customWidth="1"/>
    <col min="14575" max="14575" width="43.28515625" style="388" customWidth="1"/>
    <col min="14576" max="14576" width="21.5703125" style="388" customWidth="1"/>
    <col min="14577" max="14577" width="16.85546875" style="388" customWidth="1"/>
    <col min="14578" max="14582" width="0" style="388" hidden="1" customWidth="1"/>
    <col min="14583" max="14583" width="90.140625" style="388" customWidth="1"/>
    <col min="14584" max="14586" width="0" style="388" hidden="1" customWidth="1"/>
    <col min="14587" max="14825" width="9.140625" style="388"/>
    <col min="14826" max="14826" width="3.85546875" style="388" customWidth="1"/>
    <col min="14827" max="14827" width="24.42578125" style="388" customWidth="1"/>
    <col min="14828" max="14828" width="7" style="388" customWidth="1"/>
    <col min="14829" max="14829" width="61.85546875" style="388" customWidth="1"/>
    <col min="14830" max="14830" width="31.7109375" style="388" customWidth="1"/>
    <col min="14831" max="14831" width="43.28515625" style="388" customWidth="1"/>
    <col min="14832" max="14832" width="21.5703125" style="388" customWidth="1"/>
    <col min="14833" max="14833" width="16.85546875" style="388" customWidth="1"/>
    <col min="14834" max="14838" width="0" style="388" hidden="1" customWidth="1"/>
    <col min="14839" max="14839" width="90.140625" style="388" customWidth="1"/>
    <col min="14840" max="14842" width="0" style="388" hidden="1" customWidth="1"/>
    <col min="14843" max="15081" width="9.140625" style="388"/>
    <col min="15082" max="15082" width="3.85546875" style="388" customWidth="1"/>
    <col min="15083" max="15083" width="24.42578125" style="388" customWidth="1"/>
    <col min="15084" max="15084" width="7" style="388" customWidth="1"/>
    <col min="15085" max="15085" width="61.85546875" style="388" customWidth="1"/>
    <col min="15086" max="15086" width="31.7109375" style="388" customWidth="1"/>
    <col min="15087" max="15087" width="43.28515625" style="388" customWidth="1"/>
    <col min="15088" max="15088" width="21.5703125" style="388" customWidth="1"/>
    <col min="15089" max="15089" width="16.85546875" style="388" customWidth="1"/>
    <col min="15090" max="15094" width="0" style="388" hidden="1" customWidth="1"/>
    <col min="15095" max="15095" width="90.140625" style="388" customWidth="1"/>
    <col min="15096" max="15098" width="0" style="388" hidden="1" customWidth="1"/>
    <col min="15099" max="15337" width="9.140625" style="388"/>
    <col min="15338" max="15338" width="3.85546875" style="388" customWidth="1"/>
    <col min="15339" max="15339" width="24.42578125" style="388" customWidth="1"/>
    <col min="15340" max="15340" width="7" style="388" customWidth="1"/>
    <col min="15341" max="15341" width="61.85546875" style="388" customWidth="1"/>
    <col min="15342" max="15342" width="31.7109375" style="388" customWidth="1"/>
    <col min="15343" max="15343" width="43.28515625" style="388" customWidth="1"/>
    <col min="15344" max="15344" width="21.5703125" style="388" customWidth="1"/>
    <col min="15345" max="15345" width="16.85546875" style="388" customWidth="1"/>
    <col min="15346" max="15350" width="0" style="388" hidden="1" customWidth="1"/>
    <col min="15351" max="15351" width="90.140625" style="388" customWidth="1"/>
    <col min="15352" max="15354" width="0" style="388" hidden="1" customWidth="1"/>
    <col min="15355" max="15593" width="9.140625" style="388"/>
    <col min="15594" max="15594" width="3.85546875" style="388" customWidth="1"/>
    <col min="15595" max="15595" width="24.42578125" style="388" customWidth="1"/>
    <col min="15596" max="15596" width="7" style="388" customWidth="1"/>
    <col min="15597" max="15597" width="61.85546875" style="388" customWidth="1"/>
    <col min="15598" max="15598" width="31.7109375" style="388" customWidth="1"/>
    <col min="15599" max="15599" width="43.28515625" style="388" customWidth="1"/>
    <col min="15600" max="15600" width="21.5703125" style="388" customWidth="1"/>
    <col min="15601" max="15601" width="16.85546875" style="388" customWidth="1"/>
    <col min="15602" max="15606" width="0" style="388" hidden="1" customWidth="1"/>
    <col min="15607" max="15607" width="90.140625" style="388" customWidth="1"/>
    <col min="15608" max="15610" width="0" style="388" hidden="1" customWidth="1"/>
    <col min="15611" max="15849" width="9.140625" style="388"/>
    <col min="15850" max="15850" width="3.85546875" style="388" customWidth="1"/>
    <col min="15851" max="15851" width="24.42578125" style="388" customWidth="1"/>
    <col min="15852" max="15852" width="7" style="388" customWidth="1"/>
    <col min="15853" max="15853" width="61.85546875" style="388" customWidth="1"/>
    <col min="15854" max="15854" width="31.7109375" style="388" customWidth="1"/>
    <col min="15855" max="15855" width="43.28515625" style="388" customWidth="1"/>
    <col min="15856" max="15856" width="21.5703125" style="388" customWidth="1"/>
    <col min="15857" max="15857" width="16.85546875" style="388" customWidth="1"/>
    <col min="15858" max="15862" width="0" style="388" hidden="1" customWidth="1"/>
    <col min="15863" max="15863" width="90.140625" style="388" customWidth="1"/>
    <col min="15864" max="15866" width="0" style="388" hidden="1" customWidth="1"/>
    <col min="15867" max="16105" width="9.140625" style="388"/>
    <col min="16106" max="16106" width="3.85546875" style="388" customWidth="1"/>
    <col min="16107" max="16107" width="24.42578125" style="388" customWidth="1"/>
    <col min="16108" max="16108" width="7" style="388" customWidth="1"/>
    <col min="16109" max="16109" width="61.85546875" style="388" customWidth="1"/>
    <col min="16110" max="16110" width="31.7109375" style="388" customWidth="1"/>
    <col min="16111" max="16111" width="43.28515625" style="388" customWidth="1"/>
    <col min="16112" max="16112" width="21.5703125" style="388" customWidth="1"/>
    <col min="16113" max="16113" width="16.85546875" style="388" customWidth="1"/>
    <col min="16114" max="16118" width="0" style="388" hidden="1" customWidth="1"/>
    <col min="16119" max="16119" width="90.140625" style="388" customWidth="1"/>
    <col min="16120" max="16122" width="0" style="388" hidden="1" customWidth="1"/>
    <col min="16123" max="16370" width="9.140625" style="388"/>
    <col min="16371" max="16372" width="9.140625" style="388" customWidth="1"/>
    <col min="16373" max="16384" width="9.140625" style="388"/>
  </cols>
  <sheetData>
    <row r="1" spans="1:43" ht="26.25" customHeight="1" x14ac:dyDescent="0.25">
      <c r="A1" s="505" t="s">
        <v>0</v>
      </c>
      <c r="B1" s="505"/>
      <c r="C1" s="505"/>
      <c r="D1" s="505"/>
      <c r="E1" s="505"/>
      <c r="F1" s="505"/>
      <c r="G1" s="505"/>
      <c r="H1" s="505"/>
      <c r="I1" s="505"/>
      <c r="J1" s="1"/>
    </row>
    <row r="2" spans="1:43" ht="18.75" customHeight="1" x14ac:dyDescent="0.25">
      <c r="A2" s="506" t="s">
        <v>678</v>
      </c>
      <c r="B2" s="506"/>
      <c r="C2" s="506"/>
      <c r="D2" s="506"/>
      <c r="E2" s="506"/>
      <c r="F2" s="506"/>
      <c r="G2" s="506"/>
      <c r="H2" s="506"/>
      <c r="I2" s="506"/>
      <c r="J2" s="1"/>
    </row>
    <row r="3" spans="1:43" ht="15.75" x14ac:dyDescent="0.25">
      <c r="A3" s="2" t="s">
        <v>1180</v>
      </c>
      <c r="B3" s="2"/>
      <c r="C3" s="2"/>
      <c r="D3" s="3"/>
      <c r="E3" s="2"/>
      <c r="F3" s="2"/>
      <c r="G3" s="2"/>
      <c r="H3" s="2"/>
      <c r="I3" s="4" t="s">
        <v>1179</v>
      </c>
      <c r="J3" s="1"/>
    </row>
    <row r="4" spans="1:43" ht="14.25" customHeight="1" x14ac:dyDescent="0.25">
      <c r="A4" s="473" t="s">
        <v>1</v>
      </c>
      <c r="B4" s="507" t="s">
        <v>2</v>
      </c>
      <c r="C4" s="473" t="s">
        <v>3</v>
      </c>
      <c r="D4" s="473" t="s">
        <v>4</v>
      </c>
      <c r="E4" s="473" t="s">
        <v>5</v>
      </c>
      <c r="F4" s="473"/>
      <c r="G4" s="474"/>
      <c r="H4" s="496" t="s">
        <v>6</v>
      </c>
      <c r="I4" s="499" t="s">
        <v>7</v>
      </c>
      <c r="J4" s="5"/>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389"/>
    </row>
    <row r="5" spans="1:43" ht="15.75" x14ac:dyDescent="0.25">
      <c r="A5" s="473"/>
      <c r="B5" s="507"/>
      <c r="C5" s="473"/>
      <c r="D5" s="473"/>
      <c r="E5" s="473"/>
      <c r="F5" s="474" t="s">
        <v>679</v>
      </c>
      <c r="G5" s="475"/>
      <c r="H5" s="497"/>
      <c r="I5" s="500"/>
      <c r="J5" s="5"/>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c r="AN5" s="389"/>
      <c r="AO5" s="389"/>
      <c r="AP5" s="389"/>
      <c r="AQ5" s="389"/>
    </row>
    <row r="6" spans="1:43" ht="67.5" customHeight="1" x14ac:dyDescent="0.25">
      <c r="A6" s="473"/>
      <c r="B6" s="507"/>
      <c r="C6" s="473"/>
      <c r="D6" s="473"/>
      <c r="E6" s="473"/>
      <c r="F6" s="6" t="s">
        <v>8</v>
      </c>
      <c r="G6" s="7" t="s">
        <v>9</v>
      </c>
      <c r="H6" s="498"/>
      <c r="I6" s="501"/>
      <c r="J6" s="5"/>
      <c r="K6" s="389"/>
      <c r="L6" s="389"/>
      <c r="M6" s="389"/>
      <c r="N6" s="389"/>
      <c r="O6" s="389"/>
      <c r="P6" s="389"/>
      <c r="Q6" s="389"/>
      <c r="R6" s="389"/>
      <c r="S6" s="389"/>
      <c r="T6" s="389"/>
      <c r="U6" s="389"/>
      <c r="V6" s="389"/>
      <c r="W6" s="389"/>
      <c r="X6" s="389"/>
      <c r="Y6" s="389"/>
      <c r="Z6" s="389"/>
      <c r="AA6" s="389"/>
      <c r="AB6" s="389"/>
      <c r="AC6" s="389"/>
      <c r="AD6" s="389"/>
      <c r="AE6" s="389"/>
      <c r="AF6" s="389"/>
      <c r="AG6" s="389"/>
      <c r="AH6" s="389"/>
      <c r="AI6" s="389"/>
      <c r="AJ6" s="389"/>
      <c r="AK6" s="389"/>
      <c r="AL6" s="389"/>
      <c r="AM6" s="389"/>
      <c r="AN6" s="389"/>
      <c r="AO6" s="389"/>
      <c r="AP6" s="389"/>
      <c r="AQ6" s="389"/>
    </row>
    <row r="7" spans="1:43" ht="15.75" x14ac:dyDescent="0.25">
      <c r="A7" s="474" t="s">
        <v>10</v>
      </c>
      <c r="B7" s="475"/>
      <c r="C7" s="475"/>
      <c r="D7" s="475"/>
      <c r="E7" s="475"/>
      <c r="F7" s="475"/>
      <c r="G7" s="475"/>
      <c r="H7" s="475"/>
      <c r="I7" s="476"/>
      <c r="J7" s="5"/>
      <c r="K7" s="389"/>
      <c r="L7" s="389"/>
      <c r="M7" s="389"/>
      <c r="N7" s="389"/>
      <c r="O7" s="389"/>
      <c r="P7" s="389"/>
      <c r="Q7" s="389"/>
      <c r="R7" s="389"/>
      <c r="S7" s="389"/>
      <c r="T7" s="389"/>
      <c r="U7" s="389"/>
      <c r="V7" s="389"/>
      <c r="W7" s="389"/>
      <c r="X7" s="389"/>
      <c r="Y7" s="389"/>
      <c r="Z7" s="389"/>
      <c r="AA7" s="389"/>
      <c r="AB7" s="389"/>
      <c r="AC7" s="389"/>
      <c r="AD7" s="389"/>
      <c r="AE7" s="389"/>
      <c r="AF7" s="389"/>
      <c r="AG7" s="389"/>
      <c r="AH7" s="389"/>
      <c r="AI7" s="389"/>
      <c r="AJ7" s="389"/>
      <c r="AK7" s="389"/>
      <c r="AL7" s="389"/>
      <c r="AM7" s="389"/>
      <c r="AN7" s="389"/>
      <c r="AO7" s="389"/>
      <c r="AP7" s="389"/>
      <c r="AQ7" s="389"/>
    </row>
    <row r="8" spans="1:43" ht="15.75" x14ac:dyDescent="0.25">
      <c r="A8" s="502" t="s">
        <v>11</v>
      </c>
      <c r="B8" s="503"/>
      <c r="C8" s="503"/>
      <c r="D8" s="503"/>
      <c r="E8" s="503"/>
      <c r="F8" s="503"/>
      <c r="G8" s="503"/>
      <c r="H8" s="503"/>
      <c r="I8" s="504"/>
      <c r="J8" s="5"/>
      <c r="K8" s="389"/>
      <c r="L8" s="389"/>
      <c r="M8" s="389"/>
      <c r="N8" s="389"/>
      <c r="O8" s="389"/>
      <c r="P8" s="389"/>
      <c r="Q8" s="389"/>
      <c r="R8" s="389"/>
      <c r="S8" s="389"/>
      <c r="T8" s="389"/>
      <c r="U8" s="389"/>
      <c r="V8" s="389"/>
      <c r="W8" s="389"/>
      <c r="X8" s="389"/>
      <c r="Y8" s="389"/>
      <c r="Z8" s="389"/>
      <c r="AA8" s="389"/>
      <c r="AB8" s="389"/>
      <c r="AC8" s="389"/>
      <c r="AD8" s="389"/>
      <c r="AE8" s="389"/>
      <c r="AF8" s="389"/>
      <c r="AG8" s="389"/>
      <c r="AH8" s="389"/>
      <c r="AI8" s="389"/>
      <c r="AJ8" s="389"/>
      <c r="AK8" s="389"/>
      <c r="AL8" s="389"/>
      <c r="AM8" s="389"/>
      <c r="AN8" s="389"/>
      <c r="AO8" s="389"/>
      <c r="AP8" s="389"/>
      <c r="AQ8" s="389"/>
    </row>
    <row r="9" spans="1:43" ht="114" customHeight="1" x14ac:dyDescent="0.25">
      <c r="A9" s="491" t="s">
        <v>12</v>
      </c>
      <c r="B9" s="8">
        <v>1</v>
      </c>
      <c r="C9" s="9" t="s">
        <v>13</v>
      </c>
      <c r="D9" s="10" t="s">
        <v>14</v>
      </c>
      <c r="E9" s="11" t="s">
        <v>15</v>
      </c>
      <c r="F9" s="12" t="s">
        <v>16</v>
      </c>
      <c r="G9" s="13"/>
      <c r="H9" s="14" t="s">
        <v>735</v>
      </c>
      <c r="I9" s="15">
        <v>100</v>
      </c>
      <c r="J9" s="1"/>
    </row>
    <row r="10" spans="1:43" ht="178.5" customHeight="1" x14ac:dyDescent="0.25">
      <c r="A10" s="492"/>
      <c r="B10" s="8">
        <v>2</v>
      </c>
      <c r="C10" s="8" t="s">
        <v>17</v>
      </c>
      <c r="D10" s="16" t="s">
        <v>14</v>
      </c>
      <c r="E10" s="11" t="s">
        <v>15</v>
      </c>
      <c r="F10" s="8" t="s">
        <v>18</v>
      </c>
      <c r="G10" s="17"/>
      <c r="H10" s="18" t="s">
        <v>1238</v>
      </c>
      <c r="I10" s="15">
        <v>100</v>
      </c>
      <c r="J10" s="19"/>
    </row>
    <row r="11" spans="1:43" ht="234" customHeight="1" x14ac:dyDescent="0.25">
      <c r="A11" s="470" t="s">
        <v>19</v>
      </c>
      <c r="B11" s="20">
        <v>1</v>
      </c>
      <c r="C11" s="21" t="s">
        <v>20</v>
      </c>
      <c r="D11" s="16" t="s">
        <v>14</v>
      </c>
      <c r="E11" s="22" t="s">
        <v>21</v>
      </c>
      <c r="F11" s="8" t="s">
        <v>22</v>
      </c>
      <c r="G11" s="23"/>
      <c r="H11" s="24" t="s">
        <v>972</v>
      </c>
      <c r="I11" s="15">
        <v>100</v>
      </c>
      <c r="J11" s="19"/>
    </row>
    <row r="12" spans="1:43" ht="237.75" customHeight="1" x14ac:dyDescent="0.25">
      <c r="A12" s="471"/>
      <c r="B12" s="20">
        <v>2</v>
      </c>
      <c r="C12" s="8" t="s">
        <v>23</v>
      </c>
      <c r="D12" s="10" t="s">
        <v>14</v>
      </c>
      <c r="E12" s="11" t="s">
        <v>24</v>
      </c>
      <c r="F12" s="25" t="s">
        <v>25</v>
      </c>
      <c r="G12" s="26"/>
      <c r="H12" s="27" t="s">
        <v>973</v>
      </c>
      <c r="I12" s="15">
        <v>90</v>
      </c>
      <c r="J12" s="19"/>
      <c r="K12" s="390"/>
    </row>
    <row r="13" spans="1:43" ht="90" x14ac:dyDescent="0.25">
      <c r="A13" s="472"/>
      <c r="B13" s="28">
        <v>3</v>
      </c>
      <c r="C13" s="9" t="s">
        <v>26</v>
      </c>
      <c r="D13" s="16" t="s">
        <v>904</v>
      </c>
      <c r="E13" s="11" t="s">
        <v>15</v>
      </c>
      <c r="F13" s="29"/>
      <c r="G13" s="30"/>
      <c r="H13" s="31" t="s">
        <v>1239</v>
      </c>
      <c r="I13" s="32">
        <v>100</v>
      </c>
      <c r="J13" s="1"/>
    </row>
    <row r="14" spans="1:43" ht="28.5" customHeight="1" x14ac:dyDescent="0.25">
      <c r="A14" s="33"/>
      <c r="B14" s="34"/>
      <c r="C14" s="35"/>
      <c r="D14" s="36"/>
      <c r="E14" s="37"/>
      <c r="F14" s="38"/>
      <c r="G14" s="38"/>
      <c r="H14" s="39" t="s">
        <v>27</v>
      </c>
      <c r="I14" s="40">
        <f>SUM(I9:I13)/5</f>
        <v>98</v>
      </c>
      <c r="J14" s="1"/>
    </row>
    <row r="15" spans="1:43" ht="15.75" x14ac:dyDescent="0.25">
      <c r="A15" s="493" t="s">
        <v>28</v>
      </c>
      <c r="B15" s="494"/>
      <c r="C15" s="494"/>
      <c r="D15" s="494"/>
      <c r="E15" s="494"/>
      <c r="F15" s="494"/>
      <c r="G15" s="494"/>
      <c r="H15" s="494"/>
      <c r="I15" s="495"/>
      <c r="J15" s="1"/>
    </row>
    <row r="16" spans="1:43" ht="15.75" x14ac:dyDescent="0.25">
      <c r="A16" s="474" t="s">
        <v>29</v>
      </c>
      <c r="B16" s="475"/>
      <c r="C16" s="475"/>
      <c r="D16" s="475"/>
      <c r="E16" s="475"/>
      <c r="F16" s="475"/>
      <c r="G16" s="475"/>
      <c r="H16" s="475"/>
      <c r="I16" s="476"/>
      <c r="J16" s="1"/>
    </row>
    <row r="17" spans="1:11" ht="203.25" customHeight="1" x14ac:dyDescent="0.25">
      <c r="A17" s="455" t="s">
        <v>30</v>
      </c>
      <c r="B17" s="8">
        <v>1</v>
      </c>
      <c r="C17" s="8" t="s">
        <v>31</v>
      </c>
      <c r="D17" s="16" t="s">
        <v>32</v>
      </c>
      <c r="E17" s="11" t="s">
        <v>34</v>
      </c>
      <c r="F17" s="436" t="s">
        <v>1271</v>
      </c>
      <c r="G17" s="41"/>
      <c r="H17" s="42" t="s">
        <v>974</v>
      </c>
      <c r="I17" s="43">
        <v>90</v>
      </c>
      <c r="J17" s="1"/>
    </row>
    <row r="18" spans="1:11" ht="354" customHeight="1" x14ac:dyDescent="0.25">
      <c r="A18" s="455"/>
      <c r="B18" s="8">
        <v>2</v>
      </c>
      <c r="C18" s="8" t="s">
        <v>33</v>
      </c>
      <c r="D18" s="16" t="s">
        <v>32</v>
      </c>
      <c r="E18" s="11" t="s">
        <v>34</v>
      </c>
      <c r="F18" s="9" t="s">
        <v>795</v>
      </c>
      <c r="G18" s="41"/>
      <c r="H18" s="44" t="s">
        <v>1240</v>
      </c>
      <c r="I18" s="45">
        <v>90</v>
      </c>
      <c r="J18" s="1"/>
      <c r="K18" s="391"/>
    </row>
    <row r="19" spans="1:11" ht="158.25" customHeight="1" x14ac:dyDescent="0.25">
      <c r="A19" s="455"/>
      <c r="B19" s="8">
        <v>3</v>
      </c>
      <c r="C19" s="9" t="s">
        <v>35</v>
      </c>
      <c r="D19" s="16" t="s">
        <v>32</v>
      </c>
      <c r="E19" s="11" t="s">
        <v>34</v>
      </c>
      <c r="F19" s="12" t="s">
        <v>36</v>
      </c>
      <c r="G19" s="13"/>
      <c r="H19" s="406" t="s">
        <v>907</v>
      </c>
      <c r="I19" s="45">
        <v>30</v>
      </c>
      <c r="J19" s="1"/>
    </row>
    <row r="20" spans="1:11" ht="129" customHeight="1" x14ac:dyDescent="0.25">
      <c r="A20" s="458" t="s">
        <v>37</v>
      </c>
      <c r="B20" s="46">
        <v>1</v>
      </c>
      <c r="C20" s="47" t="s">
        <v>38</v>
      </c>
      <c r="D20" s="10" t="s">
        <v>32</v>
      </c>
      <c r="E20" s="11"/>
      <c r="F20" s="8" t="s">
        <v>894</v>
      </c>
      <c r="G20" s="8"/>
      <c r="H20" s="48" t="s">
        <v>975</v>
      </c>
      <c r="I20" s="43">
        <v>90</v>
      </c>
      <c r="J20" s="19"/>
    </row>
    <row r="21" spans="1:11" ht="99" customHeight="1" x14ac:dyDescent="0.25">
      <c r="A21" s="456"/>
      <c r="B21" s="49">
        <v>2</v>
      </c>
      <c r="C21" s="47" t="s">
        <v>39</v>
      </c>
      <c r="D21" s="16" t="s">
        <v>32</v>
      </c>
      <c r="E21" s="11" t="s">
        <v>34</v>
      </c>
      <c r="F21" s="9" t="s">
        <v>40</v>
      </c>
      <c r="G21" s="13"/>
      <c r="H21" s="50" t="s">
        <v>1241</v>
      </c>
      <c r="I21" s="45">
        <v>90</v>
      </c>
      <c r="J21" s="1"/>
    </row>
    <row r="22" spans="1:11" ht="159" customHeight="1" x14ac:dyDescent="0.25">
      <c r="A22" s="456"/>
      <c r="B22" s="51">
        <v>3</v>
      </c>
      <c r="C22" s="52" t="s">
        <v>41</v>
      </c>
      <c r="D22" s="53" t="s">
        <v>32</v>
      </c>
      <c r="E22" s="54" t="s">
        <v>42</v>
      </c>
      <c r="F22" s="12" t="s">
        <v>43</v>
      </c>
      <c r="G22" s="26"/>
      <c r="H22" s="55" t="s">
        <v>908</v>
      </c>
      <c r="I22" s="45">
        <v>70</v>
      </c>
      <c r="J22" s="1"/>
    </row>
    <row r="23" spans="1:11" ht="409.6" customHeight="1" x14ac:dyDescent="0.25">
      <c r="A23" s="456"/>
      <c r="B23" s="28">
        <v>4</v>
      </c>
      <c r="C23" s="8" t="s">
        <v>44</v>
      </c>
      <c r="D23" s="16" t="s">
        <v>32</v>
      </c>
      <c r="E23" s="54" t="s">
        <v>34</v>
      </c>
      <c r="F23" s="12" t="s">
        <v>1242</v>
      </c>
      <c r="G23" s="13">
        <v>15</v>
      </c>
      <c r="H23" s="42" t="s">
        <v>1243</v>
      </c>
      <c r="I23" s="45">
        <v>100</v>
      </c>
      <c r="J23" s="1"/>
    </row>
    <row r="24" spans="1:11" ht="299.25" customHeight="1" x14ac:dyDescent="0.25">
      <c r="A24" s="456"/>
      <c r="B24" s="28">
        <v>5</v>
      </c>
      <c r="C24" s="8" t="s">
        <v>45</v>
      </c>
      <c r="D24" s="16" t="s">
        <v>32</v>
      </c>
      <c r="E24" s="54" t="s">
        <v>34</v>
      </c>
      <c r="F24" s="56" t="s">
        <v>891</v>
      </c>
      <c r="G24" s="13"/>
      <c r="H24" s="42" t="s">
        <v>976</v>
      </c>
      <c r="I24" s="43">
        <v>70</v>
      </c>
      <c r="J24" s="1"/>
    </row>
    <row r="25" spans="1:11" ht="138" customHeight="1" x14ac:dyDescent="0.25">
      <c r="A25" s="456"/>
      <c r="B25" s="28">
        <v>6</v>
      </c>
      <c r="C25" s="8" t="s">
        <v>46</v>
      </c>
      <c r="D25" s="16" t="s">
        <v>32</v>
      </c>
      <c r="E25" s="54" t="s">
        <v>47</v>
      </c>
      <c r="F25" s="12" t="s">
        <v>892</v>
      </c>
      <c r="G25" s="13"/>
      <c r="H25" s="42" t="s">
        <v>977</v>
      </c>
      <c r="I25" s="43">
        <v>70</v>
      </c>
      <c r="J25" s="57"/>
    </row>
    <row r="26" spans="1:11" ht="150" customHeight="1" x14ac:dyDescent="0.25">
      <c r="A26" s="456"/>
      <c r="B26" s="28">
        <v>7</v>
      </c>
      <c r="C26" s="8" t="s">
        <v>48</v>
      </c>
      <c r="D26" s="16" t="s">
        <v>32</v>
      </c>
      <c r="E26" s="54" t="s">
        <v>42</v>
      </c>
      <c r="F26" s="12" t="s">
        <v>893</v>
      </c>
      <c r="G26" s="13"/>
      <c r="H26" s="58" t="s">
        <v>978</v>
      </c>
      <c r="I26" s="43">
        <v>90</v>
      </c>
      <c r="J26" s="1"/>
    </row>
    <row r="27" spans="1:11" ht="126" customHeight="1" x14ac:dyDescent="0.25">
      <c r="A27" s="456"/>
      <c r="B27" s="28">
        <v>8</v>
      </c>
      <c r="C27" s="8" t="s">
        <v>49</v>
      </c>
      <c r="D27" s="59" t="s">
        <v>32</v>
      </c>
      <c r="E27" s="54" t="s">
        <v>34</v>
      </c>
      <c r="F27" s="8" t="s">
        <v>36</v>
      </c>
      <c r="G27" s="17"/>
      <c r="H27" s="42" t="s">
        <v>909</v>
      </c>
      <c r="I27" s="43">
        <v>70</v>
      </c>
      <c r="J27" s="1"/>
    </row>
    <row r="28" spans="1:11" ht="107.25" customHeight="1" x14ac:dyDescent="0.25">
      <c r="A28" s="456"/>
      <c r="B28" s="28">
        <v>9</v>
      </c>
      <c r="C28" s="8" t="s">
        <v>50</v>
      </c>
      <c r="D28" s="16" t="s">
        <v>32</v>
      </c>
      <c r="E28" s="54" t="s">
        <v>51</v>
      </c>
      <c r="F28" s="12" t="s">
        <v>52</v>
      </c>
      <c r="G28" s="13"/>
      <c r="H28" s="42" t="s">
        <v>1272</v>
      </c>
      <c r="I28" s="45">
        <v>90</v>
      </c>
      <c r="J28" s="1"/>
    </row>
    <row r="29" spans="1:11" ht="142.5" customHeight="1" x14ac:dyDescent="0.25">
      <c r="A29" s="457"/>
      <c r="B29" s="28">
        <v>10</v>
      </c>
      <c r="C29" s="8" t="s">
        <v>53</v>
      </c>
      <c r="D29" s="53" t="s">
        <v>32</v>
      </c>
      <c r="E29" s="54" t="s">
        <v>42</v>
      </c>
      <c r="F29" s="8" t="s">
        <v>54</v>
      </c>
      <c r="G29" s="17"/>
      <c r="H29" s="60" t="s">
        <v>1167</v>
      </c>
      <c r="I29" s="61">
        <v>100</v>
      </c>
      <c r="J29" s="57"/>
    </row>
    <row r="30" spans="1:11" ht="409.5" customHeight="1" x14ac:dyDescent="0.25">
      <c r="A30" s="458" t="s">
        <v>55</v>
      </c>
      <c r="B30" s="20">
        <v>1</v>
      </c>
      <c r="C30" s="8" t="s">
        <v>56</v>
      </c>
      <c r="D30" s="16" t="s">
        <v>32</v>
      </c>
      <c r="E30" s="54" t="s">
        <v>42</v>
      </c>
      <c r="F30" s="12" t="s">
        <v>57</v>
      </c>
      <c r="G30" s="13"/>
      <c r="H30" s="62" t="s">
        <v>979</v>
      </c>
      <c r="I30" s="45">
        <v>90</v>
      </c>
      <c r="J30" s="1"/>
    </row>
    <row r="31" spans="1:11" ht="127.5" customHeight="1" x14ac:dyDescent="0.25">
      <c r="A31" s="456"/>
      <c r="B31" s="20">
        <v>2</v>
      </c>
      <c r="C31" s="63" t="s">
        <v>58</v>
      </c>
      <c r="D31" s="64" t="s">
        <v>32</v>
      </c>
      <c r="E31" s="54" t="s">
        <v>895</v>
      </c>
      <c r="F31" s="8" t="s">
        <v>1099</v>
      </c>
      <c r="G31" s="12" t="s">
        <v>896</v>
      </c>
      <c r="H31" s="42" t="s">
        <v>910</v>
      </c>
      <c r="I31" s="43">
        <v>90</v>
      </c>
      <c r="J31" s="57"/>
    </row>
    <row r="32" spans="1:11" ht="99" customHeight="1" x14ac:dyDescent="0.25">
      <c r="A32" s="456"/>
      <c r="B32" s="20">
        <v>3</v>
      </c>
      <c r="C32" s="63" t="s">
        <v>60</v>
      </c>
      <c r="D32" s="64" t="s">
        <v>32</v>
      </c>
      <c r="E32" s="54" t="s">
        <v>895</v>
      </c>
      <c r="F32" s="8" t="s">
        <v>897</v>
      </c>
      <c r="G32" s="12" t="s">
        <v>898</v>
      </c>
      <c r="H32" s="42" t="s">
        <v>911</v>
      </c>
      <c r="I32" s="43">
        <v>90</v>
      </c>
      <c r="J32" s="1"/>
    </row>
    <row r="33" spans="1:10" ht="342" customHeight="1" x14ac:dyDescent="0.25">
      <c r="A33" s="457"/>
      <c r="B33" s="20">
        <v>4</v>
      </c>
      <c r="C33" s="63" t="s">
        <v>61</v>
      </c>
      <c r="D33" s="16" t="s">
        <v>32</v>
      </c>
      <c r="E33" s="54" t="s">
        <v>62</v>
      </c>
      <c r="F33" s="12" t="s">
        <v>63</v>
      </c>
      <c r="G33" s="13"/>
      <c r="H33" s="58" t="s">
        <v>980</v>
      </c>
      <c r="I33" s="43">
        <v>100</v>
      </c>
      <c r="J33" s="57"/>
    </row>
    <row r="34" spans="1:10" ht="204.75" customHeight="1" x14ac:dyDescent="0.25">
      <c r="A34" s="488" t="s">
        <v>64</v>
      </c>
      <c r="B34" s="65">
        <v>1</v>
      </c>
      <c r="C34" s="66" t="s">
        <v>65</v>
      </c>
      <c r="D34" s="67" t="s">
        <v>66</v>
      </c>
      <c r="E34" s="68" t="s">
        <v>34</v>
      </c>
      <c r="F34" s="69" t="s">
        <v>899</v>
      </c>
      <c r="G34" s="70"/>
      <c r="H34" s="71" t="s">
        <v>900</v>
      </c>
      <c r="I34" s="43">
        <v>100</v>
      </c>
      <c r="J34" s="57"/>
    </row>
    <row r="35" spans="1:10" ht="147.75" customHeight="1" x14ac:dyDescent="0.25">
      <c r="A35" s="489"/>
      <c r="B35" s="72">
        <v>2</v>
      </c>
      <c r="C35" s="66" t="s">
        <v>67</v>
      </c>
      <c r="D35" s="73" t="s">
        <v>14</v>
      </c>
      <c r="E35" s="68" t="s">
        <v>901</v>
      </c>
      <c r="F35" s="74" t="s">
        <v>68</v>
      </c>
      <c r="G35" s="68" t="s">
        <v>901</v>
      </c>
      <c r="H35" s="58" t="s">
        <v>981</v>
      </c>
      <c r="I35" s="75">
        <v>100</v>
      </c>
      <c r="J35" s="1"/>
    </row>
    <row r="36" spans="1:10" ht="182.25" customHeight="1" x14ac:dyDescent="0.25">
      <c r="A36" s="489"/>
      <c r="B36" s="72">
        <v>3</v>
      </c>
      <c r="C36" s="69" t="s">
        <v>69</v>
      </c>
      <c r="D36" s="16" t="s">
        <v>32</v>
      </c>
      <c r="E36" s="54" t="s">
        <v>42</v>
      </c>
      <c r="F36" s="76" t="s">
        <v>70</v>
      </c>
      <c r="G36" s="77">
        <v>79.599999999999994</v>
      </c>
      <c r="H36" s="42" t="s">
        <v>982</v>
      </c>
      <c r="I36" s="43">
        <v>100</v>
      </c>
      <c r="J36" s="57"/>
    </row>
    <row r="37" spans="1:10" ht="108" customHeight="1" x14ac:dyDescent="0.25">
      <c r="A37" s="489"/>
      <c r="B37" s="72">
        <v>4</v>
      </c>
      <c r="C37" s="66" t="s">
        <v>71</v>
      </c>
      <c r="D37" s="16" t="s">
        <v>32</v>
      </c>
      <c r="E37" s="54" t="s">
        <v>72</v>
      </c>
      <c r="F37" s="76" t="s">
        <v>73</v>
      </c>
      <c r="G37" s="77"/>
      <c r="H37" s="62" t="s">
        <v>1002</v>
      </c>
      <c r="I37" s="43">
        <v>90</v>
      </c>
      <c r="J37" s="1"/>
    </row>
    <row r="38" spans="1:10" ht="90" customHeight="1" x14ac:dyDescent="0.25">
      <c r="A38" s="489"/>
      <c r="B38" s="72">
        <v>5</v>
      </c>
      <c r="C38" s="66" t="s">
        <v>74</v>
      </c>
      <c r="D38" s="78" t="s">
        <v>32</v>
      </c>
      <c r="E38" s="68" t="s">
        <v>75</v>
      </c>
      <c r="F38" s="9" t="s">
        <v>76</v>
      </c>
      <c r="G38" s="79"/>
      <c r="H38" s="42" t="s">
        <v>902</v>
      </c>
      <c r="I38" s="61">
        <v>70</v>
      </c>
      <c r="J38" s="1"/>
    </row>
    <row r="39" spans="1:10" ht="180.75" customHeight="1" x14ac:dyDescent="0.25">
      <c r="A39" s="489"/>
      <c r="B39" s="72">
        <v>6</v>
      </c>
      <c r="C39" s="66" t="s">
        <v>77</v>
      </c>
      <c r="D39" s="16" t="s">
        <v>32</v>
      </c>
      <c r="E39" s="54" t="s">
        <v>42</v>
      </c>
      <c r="F39" s="76" t="s">
        <v>903</v>
      </c>
      <c r="G39" s="77"/>
      <c r="H39" s="42" t="s">
        <v>983</v>
      </c>
      <c r="I39" s="43">
        <v>100</v>
      </c>
      <c r="J39" s="1"/>
    </row>
    <row r="40" spans="1:10" ht="220.5" customHeight="1" x14ac:dyDescent="0.25">
      <c r="A40" s="489"/>
      <c r="B40" s="72">
        <v>7</v>
      </c>
      <c r="C40" s="66" t="s">
        <v>78</v>
      </c>
      <c r="D40" s="16" t="s">
        <v>32</v>
      </c>
      <c r="E40" s="54" t="s">
        <v>79</v>
      </c>
      <c r="F40" s="76" t="s">
        <v>80</v>
      </c>
      <c r="G40" s="77"/>
      <c r="H40" s="42" t="s">
        <v>912</v>
      </c>
      <c r="I40" s="43">
        <v>90</v>
      </c>
      <c r="J40" s="1"/>
    </row>
    <row r="41" spans="1:10" ht="134.25" customHeight="1" x14ac:dyDescent="0.25">
      <c r="A41" s="490"/>
      <c r="B41" s="72">
        <v>8</v>
      </c>
      <c r="C41" s="66" t="s">
        <v>81</v>
      </c>
      <c r="D41" s="67" t="s">
        <v>32</v>
      </c>
      <c r="E41" s="80" t="s">
        <v>59</v>
      </c>
      <c r="F41" s="81" t="s">
        <v>796</v>
      </c>
      <c r="G41" s="82"/>
      <c r="H41" s="71" t="s">
        <v>913</v>
      </c>
      <c r="I41" s="61">
        <v>70</v>
      </c>
      <c r="J41" s="57"/>
    </row>
    <row r="42" spans="1:10" ht="161.25" customHeight="1" x14ac:dyDescent="0.25">
      <c r="A42" s="458" t="s">
        <v>82</v>
      </c>
      <c r="B42" s="83">
        <v>1</v>
      </c>
      <c r="C42" s="9" t="s">
        <v>83</v>
      </c>
      <c r="D42" s="84" t="s">
        <v>32</v>
      </c>
      <c r="E42" s="85"/>
      <c r="F42" s="86" t="s">
        <v>797</v>
      </c>
      <c r="G42" s="87"/>
      <c r="H42" s="88" t="s">
        <v>914</v>
      </c>
      <c r="I42" s="89">
        <v>90</v>
      </c>
      <c r="J42" s="19"/>
    </row>
    <row r="43" spans="1:10" ht="302.25" customHeight="1" x14ac:dyDescent="0.25">
      <c r="A43" s="456"/>
      <c r="B43" s="90">
        <v>2</v>
      </c>
      <c r="C43" s="9" t="s">
        <v>84</v>
      </c>
      <c r="D43" s="59">
        <v>2021</v>
      </c>
      <c r="E43" s="85" t="s">
        <v>85</v>
      </c>
      <c r="F43" s="85"/>
      <c r="G43" s="91"/>
      <c r="H43" s="71" t="s">
        <v>1270</v>
      </c>
      <c r="I43" s="32">
        <v>100</v>
      </c>
      <c r="J43" s="1"/>
    </row>
    <row r="44" spans="1:10" ht="295.5" customHeight="1" x14ac:dyDescent="0.25">
      <c r="A44" s="457"/>
      <c r="B44" s="90">
        <v>3</v>
      </c>
      <c r="C44" s="9" t="s">
        <v>86</v>
      </c>
      <c r="D44" s="84" t="s">
        <v>87</v>
      </c>
      <c r="E44" s="85" t="s">
        <v>85</v>
      </c>
      <c r="F44" s="85" t="s">
        <v>798</v>
      </c>
      <c r="G44" s="92"/>
      <c r="H44" s="93" t="s">
        <v>915</v>
      </c>
      <c r="I44" s="32">
        <v>100</v>
      </c>
      <c r="J44" s="1"/>
    </row>
    <row r="45" spans="1:10" ht="26.25" customHeight="1" x14ac:dyDescent="0.25">
      <c r="A45" s="33"/>
      <c r="B45" s="94"/>
      <c r="C45" s="35"/>
      <c r="D45" s="95"/>
      <c r="E45" s="96"/>
      <c r="F45" s="96"/>
      <c r="G45" s="97"/>
      <c r="H45" s="39" t="s">
        <v>27</v>
      </c>
      <c r="I45" s="40">
        <f>SUM(I17:I44)/27</f>
        <v>90</v>
      </c>
      <c r="J45" s="1"/>
    </row>
    <row r="46" spans="1:10" ht="49.5" customHeight="1" x14ac:dyDescent="0.25">
      <c r="A46" s="474" t="s">
        <v>1225</v>
      </c>
      <c r="B46" s="475"/>
      <c r="C46" s="475"/>
      <c r="D46" s="475"/>
      <c r="E46" s="475"/>
      <c r="F46" s="475"/>
      <c r="G46" s="475"/>
      <c r="H46" s="475"/>
      <c r="I46" s="476"/>
      <c r="J46" s="1"/>
    </row>
    <row r="47" spans="1:10" ht="103.5" customHeight="1" x14ac:dyDescent="0.25">
      <c r="A47" s="485" t="s">
        <v>88</v>
      </c>
      <c r="B47" s="98" t="s">
        <v>89</v>
      </c>
      <c r="C47" s="9" t="s">
        <v>90</v>
      </c>
      <c r="D47" s="16" t="s">
        <v>32</v>
      </c>
      <c r="E47" s="8" t="s">
        <v>91</v>
      </c>
      <c r="F47" s="8" t="s">
        <v>799</v>
      </c>
      <c r="G47" s="99"/>
      <c r="H47" s="100" t="s">
        <v>984</v>
      </c>
      <c r="I47" s="15">
        <v>70</v>
      </c>
      <c r="J47" s="1"/>
    </row>
    <row r="48" spans="1:10" ht="118.5" customHeight="1" x14ac:dyDescent="0.25">
      <c r="A48" s="486"/>
      <c r="B48" s="101" t="s">
        <v>92</v>
      </c>
      <c r="C48" s="9" t="s">
        <v>93</v>
      </c>
      <c r="D48" s="10" t="s">
        <v>32</v>
      </c>
      <c r="E48" s="8" t="s">
        <v>85</v>
      </c>
      <c r="F48" s="102" t="s">
        <v>94</v>
      </c>
      <c r="G48" s="41"/>
      <c r="H48" s="100" t="s">
        <v>985</v>
      </c>
      <c r="I48" s="15">
        <v>70</v>
      </c>
      <c r="J48" s="1"/>
    </row>
    <row r="49" spans="1:11" ht="212.25" customHeight="1" x14ac:dyDescent="0.25">
      <c r="A49" s="486"/>
      <c r="B49" s="101" t="s">
        <v>95</v>
      </c>
      <c r="C49" s="9" t="s">
        <v>96</v>
      </c>
      <c r="D49" s="16" t="s">
        <v>32</v>
      </c>
      <c r="E49" s="11" t="s">
        <v>97</v>
      </c>
      <c r="F49" s="103" t="s">
        <v>800</v>
      </c>
      <c r="G49" s="41"/>
      <c r="H49" s="104" t="s">
        <v>986</v>
      </c>
      <c r="I49" s="15">
        <v>100</v>
      </c>
      <c r="J49" s="1"/>
    </row>
    <row r="50" spans="1:11" ht="321.75" customHeight="1" x14ac:dyDescent="0.25">
      <c r="A50" s="486"/>
      <c r="B50" s="101" t="s">
        <v>98</v>
      </c>
      <c r="C50" s="9" t="s">
        <v>99</v>
      </c>
      <c r="D50" s="16" t="s">
        <v>32</v>
      </c>
      <c r="E50" s="11" t="s">
        <v>21</v>
      </c>
      <c r="F50" s="103" t="s">
        <v>800</v>
      </c>
      <c r="G50" s="103"/>
      <c r="H50" s="105" t="s">
        <v>916</v>
      </c>
      <c r="I50" s="15">
        <v>90</v>
      </c>
      <c r="J50" s="1"/>
    </row>
    <row r="51" spans="1:11" ht="167.25" customHeight="1" x14ac:dyDescent="0.25">
      <c r="A51" s="487"/>
      <c r="B51" s="101" t="s">
        <v>100</v>
      </c>
      <c r="C51" s="9" t="s">
        <v>101</v>
      </c>
      <c r="D51" s="16" t="s">
        <v>32</v>
      </c>
      <c r="E51" s="11" t="s">
        <v>102</v>
      </c>
      <c r="F51" s="8" t="s">
        <v>103</v>
      </c>
      <c r="G51" s="26"/>
      <c r="H51" s="106" t="s">
        <v>987</v>
      </c>
      <c r="I51" s="15">
        <v>70</v>
      </c>
      <c r="J51" s="1"/>
    </row>
    <row r="52" spans="1:11" ht="202.5" customHeight="1" x14ac:dyDescent="0.25">
      <c r="A52" s="485" t="s">
        <v>104</v>
      </c>
      <c r="B52" s="107" t="s">
        <v>89</v>
      </c>
      <c r="C52" s="9" t="s">
        <v>105</v>
      </c>
      <c r="D52" s="16" t="s">
        <v>32</v>
      </c>
      <c r="E52" s="11" t="s">
        <v>15</v>
      </c>
      <c r="F52" s="108" t="s">
        <v>801</v>
      </c>
      <c r="G52" s="17"/>
      <c r="H52" s="109" t="s">
        <v>988</v>
      </c>
      <c r="I52" s="15">
        <v>100</v>
      </c>
      <c r="J52" s="1"/>
    </row>
    <row r="53" spans="1:11" ht="347.25" customHeight="1" x14ac:dyDescent="0.25">
      <c r="A53" s="486"/>
      <c r="B53" s="107" t="s">
        <v>92</v>
      </c>
      <c r="C53" s="9" t="s">
        <v>106</v>
      </c>
      <c r="D53" s="10" t="s">
        <v>32</v>
      </c>
      <c r="E53" s="11" t="s">
        <v>21</v>
      </c>
      <c r="F53" s="110">
        <v>0.55000000000000004</v>
      </c>
      <c r="G53" s="26"/>
      <c r="H53" s="111" t="s">
        <v>736</v>
      </c>
      <c r="I53" s="112">
        <v>100</v>
      </c>
      <c r="J53" s="1"/>
    </row>
    <row r="54" spans="1:11" ht="202.5" customHeight="1" x14ac:dyDescent="0.2">
      <c r="A54" s="487"/>
      <c r="B54" s="107" t="s">
        <v>95</v>
      </c>
      <c r="C54" s="9" t="s">
        <v>107</v>
      </c>
      <c r="D54" s="16" t="s">
        <v>32</v>
      </c>
      <c r="E54" s="11" t="s">
        <v>21</v>
      </c>
      <c r="F54" s="12" t="s">
        <v>802</v>
      </c>
      <c r="G54" s="26"/>
      <c r="H54" s="113" t="s">
        <v>989</v>
      </c>
      <c r="I54" s="112">
        <v>100</v>
      </c>
      <c r="J54" s="1"/>
    </row>
    <row r="55" spans="1:11" ht="171.75" customHeight="1" x14ac:dyDescent="0.25">
      <c r="A55" s="97" t="s">
        <v>108</v>
      </c>
      <c r="B55" s="114" t="s">
        <v>89</v>
      </c>
      <c r="C55" s="9" t="s">
        <v>109</v>
      </c>
      <c r="D55" s="10" t="s">
        <v>32</v>
      </c>
      <c r="E55" s="8" t="s">
        <v>62</v>
      </c>
      <c r="F55" s="8" t="s">
        <v>110</v>
      </c>
      <c r="G55" s="26"/>
      <c r="H55" s="105" t="s">
        <v>917</v>
      </c>
      <c r="I55" s="15">
        <v>90</v>
      </c>
      <c r="J55" s="1"/>
      <c r="K55" s="392"/>
    </row>
    <row r="56" spans="1:11" ht="97.5" customHeight="1" x14ac:dyDescent="0.25">
      <c r="A56" s="485" t="s">
        <v>111</v>
      </c>
      <c r="B56" s="115" t="s">
        <v>89</v>
      </c>
      <c r="C56" s="47" t="s">
        <v>112</v>
      </c>
      <c r="D56" s="10" t="s">
        <v>32</v>
      </c>
      <c r="E56" s="8" t="s">
        <v>113</v>
      </c>
      <c r="F56" s="116" t="s">
        <v>114</v>
      </c>
      <c r="G56" s="26"/>
      <c r="H56" s="105" t="s">
        <v>1100</v>
      </c>
      <c r="I56" s="15">
        <v>90</v>
      </c>
      <c r="J56" s="1">
        <v>1</v>
      </c>
    </row>
    <row r="57" spans="1:11" ht="139.5" customHeight="1" x14ac:dyDescent="0.25">
      <c r="A57" s="486"/>
      <c r="B57" s="115" t="s">
        <v>92</v>
      </c>
      <c r="C57" s="47" t="s">
        <v>115</v>
      </c>
      <c r="D57" s="10" t="s">
        <v>32</v>
      </c>
      <c r="E57" s="8" t="s">
        <v>62</v>
      </c>
      <c r="F57" s="9" t="s">
        <v>116</v>
      </c>
      <c r="G57" s="41"/>
      <c r="H57" s="106" t="s">
        <v>918</v>
      </c>
      <c r="I57" s="117">
        <v>70</v>
      </c>
      <c r="J57" s="57"/>
    </row>
    <row r="58" spans="1:11" ht="115.5" customHeight="1" x14ac:dyDescent="0.25">
      <c r="A58" s="487"/>
      <c r="B58" s="115" t="s">
        <v>95</v>
      </c>
      <c r="C58" s="47" t="s">
        <v>117</v>
      </c>
      <c r="D58" s="10" t="s">
        <v>32</v>
      </c>
      <c r="E58" s="8" t="s">
        <v>62</v>
      </c>
      <c r="F58" s="9" t="s">
        <v>118</v>
      </c>
      <c r="G58" s="41"/>
      <c r="H58" s="111" t="s">
        <v>1101</v>
      </c>
      <c r="I58" s="15">
        <v>90</v>
      </c>
      <c r="J58" s="1"/>
    </row>
    <row r="59" spans="1:11" ht="237.75" customHeight="1" x14ac:dyDescent="0.25">
      <c r="A59" s="485" t="s">
        <v>119</v>
      </c>
      <c r="B59" s="115" t="s">
        <v>89</v>
      </c>
      <c r="C59" s="47" t="s">
        <v>120</v>
      </c>
      <c r="D59" s="10" t="s">
        <v>32</v>
      </c>
      <c r="E59" s="8" t="s">
        <v>85</v>
      </c>
      <c r="F59" s="12" t="s">
        <v>121</v>
      </c>
      <c r="G59" s="13"/>
      <c r="H59" s="105" t="s">
        <v>919</v>
      </c>
      <c r="I59" s="15">
        <v>100</v>
      </c>
      <c r="J59" s="1"/>
    </row>
    <row r="60" spans="1:11" ht="158.25" customHeight="1" x14ac:dyDescent="0.25">
      <c r="A60" s="486"/>
      <c r="B60" s="115" t="s">
        <v>92</v>
      </c>
      <c r="C60" s="47" t="s">
        <v>122</v>
      </c>
      <c r="D60" s="10" t="s">
        <v>32</v>
      </c>
      <c r="E60" s="8"/>
      <c r="F60" s="12" t="s">
        <v>123</v>
      </c>
      <c r="G60" s="13"/>
      <c r="H60" s="106" t="s">
        <v>990</v>
      </c>
      <c r="I60" s="15">
        <v>100</v>
      </c>
      <c r="J60" s="118"/>
    </row>
    <row r="61" spans="1:11" ht="143.25" customHeight="1" x14ac:dyDescent="0.25">
      <c r="A61" s="487"/>
      <c r="B61" s="115" t="s">
        <v>95</v>
      </c>
      <c r="C61" s="47" t="s">
        <v>124</v>
      </c>
      <c r="D61" s="10" t="s">
        <v>32</v>
      </c>
      <c r="E61" s="8" t="s">
        <v>15</v>
      </c>
      <c r="F61" s="12" t="s">
        <v>125</v>
      </c>
      <c r="G61" s="12"/>
      <c r="H61" s="119" t="s">
        <v>991</v>
      </c>
      <c r="I61" s="15">
        <v>100</v>
      </c>
      <c r="J61" s="1"/>
    </row>
    <row r="62" spans="1:11" ht="168" customHeight="1" x14ac:dyDescent="0.25">
      <c r="A62" s="97" t="s">
        <v>126</v>
      </c>
      <c r="B62" s="115" t="s">
        <v>89</v>
      </c>
      <c r="C62" s="47" t="s">
        <v>127</v>
      </c>
      <c r="D62" s="10" t="s">
        <v>128</v>
      </c>
      <c r="E62" s="8" t="s">
        <v>129</v>
      </c>
      <c r="F62" s="12" t="s">
        <v>130</v>
      </c>
      <c r="G62" s="13"/>
      <c r="H62" s="120" t="s">
        <v>992</v>
      </c>
      <c r="I62" s="15">
        <v>90</v>
      </c>
      <c r="J62" s="1"/>
    </row>
    <row r="63" spans="1:11" ht="94.5" customHeight="1" x14ac:dyDescent="0.25">
      <c r="A63" s="485" t="s">
        <v>131</v>
      </c>
      <c r="B63" s="115" t="s">
        <v>89</v>
      </c>
      <c r="C63" s="47" t="s">
        <v>132</v>
      </c>
      <c r="D63" s="10" t="s">
        <v>32</v>
      </c>
      <c r="E63" s="8" t="s">
        <v>15</v>
      </c>
      <c r="F63" s="9" t="s">
        <v>133</v>
      </c>
      <c r="G63" s="41"/>
      <c r="H63" s="106" t="s">
        <v>920</v>
      </c>
      <c r="I63" s="117">
        <v>90</v>
      </c>
      <c r="J63" s="1"/>
    </row>
    <row r="64" spans="1:11" ht="258.75" customHeight="1" x14ac:dyDescent="0.25">
      <c r="A64" s="486"/>
      <c r="B64" s="115" t="s">
        <v>92</v>
      </c>
      <c r="C64" s="47" t="s">
        <v>134</v>
      </c>
      <c r="D64" s="10" t="s">
        <v>135</v>
      </c>
      <c r="E64" s="8" t="s">
        <v>62</v>
      </c>
      <c r="F64" s="9" t="s">
        <v>136</v>
      </c>
      <c r="G64" s="41"/>
      <c r="H64" s="106" t="s">
        <v>737</v>
      </c>
      <c r="I64" s="117">
        <v>100</v>
      </c>
      <c r="J64" s="1"/>
    </row>
    <row r="65" spans="1:10" ht="120.75" customHeight="1" x14ac:dyDescent="0.25">
      <c r="A65" s="486"/>
      <c r="B65" s="115" t="s">
        <v>95</v>
      </c>
      <c r="C65" s="47" t="s">
        <v>137</v>
      </c>
      <c r="D65" s="10" t="s">
        <v>32</v>
      </c>
      <c r="E65" s="8" t="s">
        <v>138</v>
      </c>
      <c r="F65" s="12" t="s">
        <v>139</v>
      </c>
      <c r="G65" s="13"/>
      <c r="H65" s="106" t="s">
        <v>921</v>
      </c>
      <c r="I65" s="117">
        <v>100</v>
      </c>
      <c r="J65" s="1"/>
    </row>
    <row r="66" spans="1:10" ht="132.75" customHeight="1" x14ac:dyDescent="0.25">
      <c r="A66" s="487"/>
      <c r="B66" s="115" t="s">
        <v>98</v>
      </c>
      <c r="C66" s="47" t="s">
        <v>140</v>
      </c>
      <c r="D66" s="10" t="s">
        <v>32</v>
      </c>
      <c r="E66" s="8" t="s">
        <v>21</v>
      </c>
      <c r="F66" s="12" t="s">
        <v>141</v>
      </c>
      <c r="G66" s="13"/>
      <c r="H66" s="106" t="s">
        <v>1102</v>
      </c>
      <c r="I66" s="117">
        <v>70</v>
      </c>
      <c r="J66" s="1"/>
    </row>
    <row r="67" spans="1:10" ht="108" customHeight="1" x14ac:dyDescent="0.25">
      <c r="A67" s="485" t="s">
        <v>142</v>
      </c>
      <c r="B67" s="115" t="s">
        <v>89</v>
      </c>
      <c r="C67" s="47" t="s">
        <v>143</v>
      </c>
      <c r="D67" s="10" t="s">
        <v>32</v>
      </c>
      <c r="E67" s="8" t="s">
        <v>15</v>
      </c>
      <c r="F67" s="12" t="s">
        <v>803</v>
      </c>
      <c r="G67" s="13"/>
      <c r="H67" s="121" t="s">
        <v>754</v>
      </c>
      <c r="I67" s="112">
        <v>50</v>
      </c>
      <c r="J67" s="1"/>
    </row>
    <row r="68" spans="1:10" ht="121.5" customHeight="1" x14ac:dyDescent="0.25">
      <c r="A68" s="486"/>
      <c r="B68" s="115" t="s">
        <v>92</v>
      </c>
      <c r="C68" s="47" t="s">
        <v>144</v>
      </c>
      <c r="D68" s="10" t="s">
        <v>32</v>
      </c>
      <c r="E68" s="8" t="s">
        <v>34</v>
      </c>
      <c r="F68" s="12" t="s">
        <v>804</v>
      </c>
      <c r="G68" s="13"/>
      <c r="H68" s="105" t="s">
        <v>793</v>
      </c>
      <c r="I68" s="112">
        <v>90</v>
      </c>
      <c r="J68" s="1"/>
    </row>
    <row r="69" spans="1:10" ht="198.75" customHeight="1" x14ac:dyDescent="0.25">
      <c r="A69" s="486"/>
      <c r="B69" s="115" t="s">
        <v>95</v>
      </c>
      <c r="C69" s="47" t="s">
        <v>145</v>
      </c>
      <c r="D69" s="16" t="s">
        <v>32</v>
      </c>
      <c r="E69" s="11" t="s">
        <v>85</v>
      </c>
      <c r="F69" s="8" t="s">
        <v>146</v>
      </c>
      <c r="G69" s="26"/>
      <c r="H69" s="105" t="s">
        <v>922</v>
      </c>
      <c r="I69" s="15">
        <v>100</v>
      </c>
      <c r="J69" s="1"/>
    </row>
    <row r="70" spans="1:10" ht="159" customHeight="1" x14ac:dyDescent="0.25">
      <c r="A70" s="486"/>
      <c r="B70" s="115" t="s">
        <v>98</v>
      </c>
      <c r="C70" s="47" t="s">
        <v>147</v>
      </c>
      <c r="D70" s="10" t="s">
        <v>32</v>
      </c>
      <c r="E70" s="8" t="s">
        <v>62</v>
      </c>
      <c r="F70" s="12" t="s">
        <v>148</v>
      </c>
      <c r="G70" s="13"/>
      <c r="H70" s="122" t="s">
        <v>1103</v>
      </c>
      <c r="I70" s="32">
        <v>90</v>
      </c>
      <c r="J70" s="57"/>
    </row>
    <row r="71" spans="1:10" ht="204" customHeight="1" x14ac:dyDescent="0.25">
      <c r="A71" s="486"/>
      <c r="B71" s="115" t="s">
        <v>100</v>
      </c>
      <c r="C71" s="47" t="s">
        <v>149</v>
      </c>
      <c r="D71" s="10" t="s">
        <v>32</v>
      </c>
      <c r="E71" s="8" t="s">
        <v>150</v>
      </c>
      <c r="F71" s="12" t="s">
        <v>151</v>
      </c>
      <c r="G71" s="13"/>
      <c r="H71" s="123" t="s">
        <v>1104</v>
      </c>
      <c r="I71" s="15">
        <v>70</v>
      </c>
      <c r="J71" s="1"/>
    </row>
    <row r="72" spans="1:10" ht="159.75" customHeight="1" x14ac:dyDescent="0.25">
      <c r="A72" s="487"/>
      <c r="B72" s="115" t="s">
        <v>152</v>
      </c>
      <c r="C72" s="47" t="s">
        <v>153</v>
      </c>
      <c r="D72" s="16" t="s">
        <v>32</v>
      </c>
      <c r="E72" s="11" t="s">
        <v>24</v>
      </c>
      <c r="F72" s="9" t="s">
        <v>154</v>
      </c>
      <c r="G72" s="41"/>
      <c r="H72" s="123" t="s">
        <v>1268</v>
      </c>
      <c r="I72" s="117">
        <v>70</v>
      </c>
      <c r="J72" s="1"/>
    </row>
    <row r="73" spans="1:10" ht="15.75" x14ac:dyDescent="0.25">
      <c r="A73" s="124"/>
      <c r="B73" s="125"/>
      <c r="C73" s="124"/>
      <c r="D73" s="36"/>
      <c r="E73" s="37"/>
      <c r="F73" s="35"/>
      <c r="G73" s="126"/>
      <c r="H73" s="127" t="s">
        <v>925</v>
      </c>
      <c r="I73" s="40">
        <f>SUM(I47:I72)/26</f>
        <v>86.92307692307692</v>
      </c>
      <c r="J73" s="1"/>
    </row>
    <row r="74" spans="1:10" ht="50.25" customHeight="1" x14ac:dyDescent="0.25">
      <c r="A74" s="474" t="s">
        <v>1224</v>
      </c>
      <c r="B74" s="475"/>
      <c r="C74" s="475"/>
      <c r="D74" s="475"/>
      <c r="E74" s="475"/>
      <c r="F74" s="475"/>
      <c r="G74" s="475"/>
      <c r="H74" s="475"/>
      <c r="I74" s="476"/>
      <c r="J74" s="1"/>
    </row>
    <row r="75" spans="1:10" ht="84" customHeight="1" x14ac:dyDescent="0.25">
      <c r="A75" s="458" t="s">
        <v>155</v>
      </c>
      <c r="B75" s="8">
        <v>1</v>
      </c>
      <c r="C75" s="8" t="s">
        <v>156</v>
      </c>
      <c r="D75" s="67" t="s">
        <v>32</v>
      </c>
      <c r="E75" s="69" t="s">
        <v>157</v>
      </c>
      <c r="F75" s="128" t="s">
        <v>805</v>
      </c>
      <c r="G75" s="129"/>
      <c r="H75" s="130" t="s">
        <v>1043</v>
      </c>
      <c r="I75" s="131">
        <v>90</v>
      </c>
      <c r="J75" s="1"/>
    </row>
    <row r="76" spans="1:10" ht="194.25" customHeight="1" x14ac:dyDescent="0.25">
      <c r="A76" s="456"/>
      <c r="B76" s="8">
        <f>+B75+1</f>
        <v>2</v>
      </c>
      <c r="C76" s="9" t="s">
        <v>159</v>
      </c>
      <c r="D76" s="67" t="s">
        <v>32</v>
      </c>
      <c r="E76" s="69" t="s">
        <v>157</v>
      </c>
      <c r="F76" s="128" t="s">
        <v>160</v>
      </c>
      <c r="G76" s="132"/>
      <c r="H76" s="133" t="s">
        <v>1050</v>
      </c>
      <c r="I76" s="131">
        <v>100</v>
      </c>
      <c r="J76" s="1"/>
    </row>
    <row r="77" spans="1:10" ht="86.25" customHeight="1" x14ac:dyDescent="0.25">
      <c r="A77" s="457"/>
      <c r="B77" s="8">
        <v>3</v>
      </c>
      <c r="C77" s="9" t="s">
        <v>161</v>
      </c>
      <c r="D77" s="16" t="s">
        <v>66</v>
      </c>
      <c r="E77" s="54" t="s">
        <v>34</v>
      </c>
      <c r="F77" s="134"/>
      <c r="G77" s="135"/>
      <c r="H77" s="136" t="s">
        <v>794</v>
      </c>
      <c r="I77" s="131">
        <v>100</v>
      </c>
      <c r="J77" s="1"/>
    </row>
    <row r="78" spans="1:10" ht="106.5" customHeight="1" x14ac:dyDescent="0.25">
      <c r="A78" s="137" t="s">
        <v>162</v>
      </c>
      <c r="B78" s="8">
        <v>1</v>
      </c>
      <c r="C78" s="9" t="s">
        <v>163</v>
      </c>
      <c r="D78" s="67" t="s">
        <v>32</v>
      </c>
      <c r="E78" s="69" t="s">
        <v>157</v>
      </c>
      <c r="F78" s="128" t="s">
        <v>164</v>
      </c>
      <c r="G78" s="138"/>
      <c r="H78" s="139" t="s">
        <v>996</v>
      </c>
      <c r="I78" s="131">
        <v>90</v>
      </c>
      <c r="J78" s="1"/>
    </row>
    <row r="79" spans="1:10" ht="76.5" customHeight="1" x14ac:dyDescent="0.25">
      <c r="A79" s="455" t="s">
        <v>165</v>
      </c>
      <c r="B79" s="8">
        <v>1</v>
      </c>
      <c r="C79" s="9" t="s">
        <v>166</v>
      </c>
      <c r="D79" s="16" t="s">
        <v>32</v>
      </c>
      <c r="E79" s="54" t="s">
        <v>167</v>
      </c>
      <c r="F79" s="12" t="s">
        <v>168</v>
      </c>
      <c r="G79" s="13"/>
      <c r="H79" s="140" t="s">
        <v>1044</v>
      </c>
      <c r="I79" s="131">
        <v>100</v>
      </c>
      <c r="J79" s="1"/>
    </row>
    <row r="80" spans="1:10" ht="95.25" customHeight="1" x14ac:dyDescent="0.25">
      <c r="A80" s="455"/>
      <c r="B80" s="8">
        <v>2</v>
      </c>
      <c r="C80" s="9" t="s">
        <v>169</v>
      </c>
      <c r="D80" s="141" t="s">
        <v>32</v>
      </c>
      <c r="E80" s="54" t="s">
        <v>167</v>
      </c>
      <c r="F80" s="12" t="s">
        <v>806</v>
      </c>
      <c r="G80" s="13"/>
      <c r="H80" s="140" t="s">
        <v>997</v>
      </c>
      <c r="I80" s="131">
        <v>90</v>
      </c>
      <c r="J80" s="1"/>
    </row>
    <row r="81" spans="1:66" ht="135" customHeight="1" x14ac:dyDescent="0.25">
      <c r="A81" s="455"/>
      <c r="B81" s="8">
        <v>3</v>
      </c>
      <c r="C81" s="9" t="s">
        <v>170</v>
      </c>
      <c r="D81" s="141" t="s">
        <v>171</v>
      </c>
      <c r="E81" s="54" t="s">
        <v>167</v>
      </c>
      <c r="F81" s="12" t="s">
        <v>172</v>
      </c>
      <c r="G81" s="12"/>
      <c r="H81" s="142" t="s">
        <v>1045</v>
      </c>
      <c r="I81" s="131">
        <v>90</v>
      </c>
      <c r="J81" s="1"/>
    </row>
    <row r="82" spans="1:66" ht="110.25" customHeight="1" x14ac:dyDescent="0.25">
      <c r="A82" s="456" t="s">
        <v>173</v>
      </c>
      <c r="B82" s="143">
        <v>1</v>
      </c>
      <c r="C82" s="144" t="s">
        <v>174</v>
      </c>
      <c r="D82" s="16" t="s">
        <v>32</v>
      </c>
      <c r="E82" s="137" t="s">
        <v>167</v>
      </c>
      <c r="F82" s="137" t="s">
        <v>175</v>
      </c>
      <c r="G82" s="77"/>
      <c r="H82" s="140" t="s">
        <v>739</v>
      </c>
      <c r="I82" s="131">
        <v>90</v>
      </c>
      <c r="J82" s="1"/>
    </row>
    <row r="83" spans="1:66" ht="125.25" customHeight="1" x14ac:dyDescent="0.25">
      <c r="A83" s="456"/>
      <c r="B83" s="63">
        <f>+B82+1</f>
        <v>2</v>
      </c>
      <c r="C83" s="137" t="s">
        <v>176</v>
      </c>
      <c r="D83" s="59" t="s">
        <v>32</v>
      </c>
      <c r="E83" s="137" t="s">
        <v>85</v>
      </c>
      <c r="F83" s="137" t="s">
        <v>177</v>
      </c>
      <c r="G83" s="92"/>
      <c r="H83" s="140" t="s">
        <v>923</v>
      </c>
      <c r="I83" s="131">
        <v>100</v>
      </c>
      <c r="J83" s="57"/>
    </row>
    <row r="84" spans="1:66" ht="141" customHeight="1" x14ac:dyDescent="0.25">
      <c r="A84" s="458" t="s">
        <v>178</v>
      </c>
      <c r="B84" s="52">
        <v>1</v>
      </c>
      <c r="C84" s="137" t="s">
        <v>179</v>
      </c>
      <c r="D84" s="59" t="s">
        <v>32</v>
      </c>
      <c r="E84" s="69" t="s">
        <v>167</v>
      </c>
      <c r="F84" s="69" t="s">
        <v>180</v>
      </c>
      <c r="G84" s="145"/>
      <c r="H84" s="136" t="s">
        <v>1046</v>
      </c>
      <c r="I84" s="131">
        <v>100</v>
      </c>
      <c r="J84" s="1"/>
    </row>
    <row r="85" spans="1:66" ht="111.75" customHeight="1" x14ac:dyDescent="0.25">
      <c r="A85" s="457"/>
      <c r="B85" s="52">
        <v>2</v>
      </c>
      <c r="C85" s="137" t="s">
        <v>181</v>
      </c>
      <c r="D85" s="67" t="s">
        <v>32</v>
      </c>
      <c r="E85" s="137" t="s">
        <v>85</v>
      </c>
      <c r="F85" s="69" t="s">
        <v>182</v>
      </c>
      <c r="G85" s="145"/>
      <c r="H85" s="136" t="s">
        <v>740</v>
      </c>
      <c r="I85" s="131">
        <v>70</v>
      </c>
      <c r="J85" s="1"/>
    </row>
    <row r="86" spans="1:66" ht="114" customHeight="1" x14ac:dyDescent="0.25">
      <c r="A86" s="458" t="s">
        <v>183</v>
      </c>
      <c r="B86" s="52">
        <v>1</v>
      </c>
      <c r="C86" s="137" t="s">
        <v>184</v>
      </c>
      <c r="D86" s="59" t="s">
        <v>32</v>
      </c>
      <c r="E86" s="137" t="s">
        <v>167</v>
      </c>
      <c r="F86" s="137" t="s">
        <v>185</v>
      </c>
      <c r="G86" s="77">
        <v>50</v>
      </c>
      <c r="H86" s="136" t="s">
        <v>1047</v>
      </c>
      <c r="I86" s="131">
        <v>100</v>
      </c>
      <c r="J86" s="1"/>
    </row>
    <row r="87" spans="1:66" ht="216" customHeight="1" x14ac:dyDescent="0.25">
      <c r="A87" s="456"/>
      <c r="B87" s="52">
        <v>2</v>
      </c>
      <c r="C87" s="137" t="s">
        <v>186</v>
      </c>
      <c r="D87" s="59" t="s">
        <v>32</v>
      </c>
      <c r="E87" s="137" t="s">
        <v>167</v>
      </c>
      <c r="F87" s="137" t="s">
        <v>807</v>
      </c>
      <c r="G87" s="77"/>
      <c r="H87" s="136" t="s">
        <v>741</v>
      </c>
      <c r="I87" s="131">
        <v>90</v>
      </c>
      <c r="J87" s="1"/>
    </row>
    <row r="88" spans="1:66" ht="84" customHeight="1" x14ac:dyDescent="0.25">
      <c r="A88" s="456"/>
      <c r="B88" s="52">
        <v>3</v>
      </c>
      <c r="C88" s="137" t="s">
        <v>187</v>
      </c>
      <c r="D88" s="67" t="s">
        <v>32</v>
      </c>
      <c r="E88" s="69" t="s">
        <v>167</v>
      </c>
      <c r="F88" s="69" t="s">
        <v>188</v>
      </c>
      <c r="G88" s="146"/>
      <c r="H88" s="142" t="s">
        <v>999</v>
      </c>
      <c r="I88" s="131">
        <v>100</v>
      </c>
      <c r="J88" s="1"/>
    </row>
    <row r="89" spans="1:66" ht="109.5" customHeight="1" x14ac:dyDescent="0.25">
      <c r="A89" s="457"/>
      <c r="B89" s="52">
        <v>4</v>
      </c>
      <c r="C89" s="137" t="s">
        <v>189</v>
      </c>
      <c r="D89" s="59" t="s">
        <v>32</v>
      </c>
      <c r="E89" s="8" t="s">
        <v>167</v>
      </c>
      <c r="F89" s="137" t="s">
        <v>808</v>
      </c>
      <c r="G89" s="77"/>
      <c r="H89" s="147" t="s">
        <v>1000</v>
      </c>
      <c r="I89" s="131">
        <v>70</v>
      </c>
      <c r="J89" s="1"/>
    </row>
    <row r="90" spans="1:66" ht="202.5" customHeight="1" x14ac:dyDescent="0.25">
      <c r="A90" s="8" t="s">
        <v>190</v>
      </c>
      <c r="B90" s="52">
        <v>1</v>
      </c>
      <c r="C90" s="137" t="s">
        <v>191</v>
      </c>
      <c r="D90" s="67" t="s">
        <v>32</v>
      </c>
      <c r="E90" s="69" t="s">
        <v>167</v>
      </c>
      <c r="F90" s="69" t="s">
        <v>192</v>
      </c>
      <c r="G90" s="146"/>
      <c r="H90" s="140" t="s">
        <v>998</v>
      </c>
      <c r="I90" s="131">
        <v>90</v>
      </c>
      <c r="J90" s="1"/>
    </row>
    <row r="91" spans="1:66" ht="90" customHeight="1" x14ac:dyDescent="0.25">
      <c r="A91" s="458" t="s">
        <v>193</v>
      </c>
      <c r="B91" s="52">
        <v>1</v>
      </c>
      <c r="C91" s="137" t="s">
        <v>194</v>
      </c>
      <c r="D91" s="84">
        <v>2021</v>
      </c>
      <c r="E91" s="148" t="s">
        <v>167</v>
      </c>
      <c r="F91" s="148" t="s">
        <v>809</v>
      </c>
      <c r="G91" s="149"/>
      <c r="H91" s="86" t="s">
        <v>1048</v>
      </c>
      <c r="I91" s="131">
        <v>70</v>
      </c>
      <c r="J91" s="1"/>
    </row>
    <row r="92" spans="1:66" ht="145.5" customHeight="1" x14ac:dyDescent="0.25">
      <c r="A92" s="456"/>
      <c r="B92" s="52">
        <v>2</v>
      </c>
      <c r="C92" s="137" t="s">
        <v>195</v>
      </c>
      <c r="D92" s="59" t="s">
        <v>32</v>
      </c>
      <c r="E92" s="137" t="s">
        <v>167</v>
      </c>
      <c r="F92" s="137" t="s">
        <v>196</v>
      </c>
      <c r="G92" s="92"/>
      <c r="H92" s="85" t="s">
        <v>924</v>
      </c>
      <c r="I92" s="131">
        <v>90</v>
      </c>
      <c r="J92" s="1"/>
    </row>
    <row r="93" spans="1:66" ht="138.75" customHeight="1" x14ac:dyDescent="0.25">
      <c r="A93" s="457"/>
      <c r="B93" s="52">
        <v>3</v>
      </c>
      <c r="C93" s="137" t="s">
        <v>197</v>
      </c>
      <c r="D93" s="59" t="s">
        <v>32</v>
      </c>
      <c r="E93" s="137" t="s">
        <v>167</v>
      </c>
      <c r="F93" s="137" t="s">
        <v>810</v>
      </c>
      <c r="G93" s="77"/>
      <c r="H93" s="85" t="s">
        <v>1049</v>
      </c>
      <c r="I93" s="131">
        <v>100</v>
      </c>
      <c r="J93" s="1"/>
    </row>
    <row r="94" spans="1:66" s="394" customFormat="1" ht="327" customHeight="1" x14ac:dyDescent="0.25">
      <c r="A94" s="8" t="s">
        <v>198</v>
      </c>
      <c r="B94" s="52">
        <v>1</v>
      </c>
      <c r="C94" s="137" t="s">
        <v>199</v>
      </c>
      <c r="D94" s="59" t="s">
        <v>32</v>
      </c>
      <c r="E94" s="137" t="s">
        <v>167</v>
      </c>
      <c r="F94" s="137" t="s">
        <v>200</v>
      </c>
      <c r="G94" s="77"/>
      <c r="H94" s="136" t="s">
        <v>1001</v>
      </c>
      <c r="I94" s="131">
        <v>100</v>
      </c>
      <c r="J94" s="150"/>
      <c r="K94" s="393"/>
      <c r="L94" s="393"/>
      <c r="M94" s="393"/>
      <c r="N94" s="393"/>
      <c r="O94" s="393"/>
      <c r="P94" s="393"/>
      <c r="Q94" s="393"/>
      <c r="R94" s="393"/>
      <c r="S94" s="393"/>
      <c r="T94" s="393"/>
      <c r="U94" s="393"/>
      <c r="V94" s="393"/>
      <c r="W94" s="393"/>
      <c r="X94" s="393"/>
      <c r="Y94" s="393"/>
      <c r="Z94" s="393"/>
      <c r="AA94" s="393"/>
      <c r="AB94" s="393"/>
      <c r="AC94" s="393"/>
      <c r="AD94" s="393"/>
      <c r="AE94" s="393"/>
      <c r="AF94" s="393"/>
      <c r="AG94" s="393"/>
      <c r="AH94" s="393"/>
      <c r="AI94" s="393"/>
      <c r="AJ94" s="393"/>
      <c r="AK94" s="393"/>
      <c r="AL94" s="393"/>
      <c r="AM94" s="393"/>
      <c r="AN94" s="393"/>
      <c r="AO94" s="393"/>
      <c r="AP94" s="393"/>
      <c r="AQ94" s="393"/>
      <c r="AR94" s="393"/>
      <c r="AS94" s="393"/>
      <c r="AT94" s="393"/>
      <c r="AU94" s="393"/>
      <c r="AV94" s="393"/>
      <c r="AW94" s="393"/>
      <c r="AX94" s="393"/>
      <c r="AY94" s="393"/>
      <c r="AZ94" s="393"/>
      <c r="BA94" s="393"/>
      <c r="BB94" s="393"/>
      <c r="BC94" s="393"/>
      <c r="BD94" s="393"/>
      <c r="BE94" s="393"/>
      <c r="BF94" s="393"/>
      <c r="BG94" s="393"/>
      <c r="BH94" s="393"/>
      <c r="BI94" s="393"/>
      <c r="BJ94" s="393"/>
      <c r="BK94" s="393"/>
      <c r="BL94" s="393"/>
      <c r="BM94" s="393"/>
      <c r="BN94" s="393"/>
    </row>
    <row r="95" spans="1:66" ht="15.75" x14ac:dyDescent="0.25">
      <c r="A95" s="99"/>
      <c r="B95" s="97"/>
      <c r="C95" s="97"/>
      <c r="D95" s="151"/>
      <c r="E95" s="97"/>
      <c r="F95" s="97"/>
      <c r="G95" s="152"/>
      <c r="H95" s="127" t="s">
        <v>925</v>
      </c>
      <c r="I95" s="153">
        <f>SUM(I75:I94)/20</f>
        <v>91.5</v>
      </c>
      <c r="J95" s="1"/>
    </row>
    <row r="96" spans="1:66" ht="37.5" customHeight="1" x14ac:dyDescent="0.25">
      <c r="A96" s="479" t="s">
        <v>1223</v>
      </c>
      <c r="B96" s="480"/>
      <c r="C96" s="480"/>
      <c r="D96" s="480"/>
      <c r="E96" s="480"/>
      <c r="F96" s="480"/>
      <c r="G96" s="480"/>
      <c r="H96" s="480"/>
      <c r="I96" s="481"/>
      <c r="J96" s="1"/>
    </row>
    <row r="97" spans="1:175" ht="162.75" customHeight="1" x14ac:dyDescent="0.25">
      <c r="A97" s="482" t="s">
        <v>201</v>
      </c>
      <c r="B97" s="154">
        <v>1</v>
      </c>
      <c r="C97" s="155" t="s">
        <v>202</v>
      </c>
      <c r="D97" s="16" t="s">
        <v>32</v>
      </c>
      <c r="E97" s="11" t="s">
        <v>85</v>
      </c>
      <c r="F97" s="103" t="s">
        <v>203</v>
      </c>
      <c r="G97" s="103"/>
      <c r="H97" s="71" t="s">
        <v>1105</v>
      </c>
      <c r="I97" s="32">
        <v>100</v>
      </c>
      <c r="J97" s="1"/>
    </row>
    <row r="98" spans="1:175" ht="105" customHeight="1" x14ac:dyDescent="0.25">
      <c r="A98" s="483"/>
      <c r="B98" s="154">
        <v>2</v>
      </c>
      <c r="C98" s="155" t="s">
        <v>204</v>
      </c>
      <c r="D98" s="16" t="s">
        <v>32</v>
      </c>
      <c r="E98" s="11"/>
      <c r="F98" s="9" t="s">
        <v>811</v>
      </c>
      <c r="G98" s="156"/>
      <c r="H98" s="157" t="s">
        <v>1106</v>
      </c>
      <c r="I98" s="32">
        <v>100</v>
      </c>
      <c r="J98" s="1"/>
    </row>
    <row r="99" spans="1:175" ht="135.75" customHeight="1" x14ac:dyDescent="0.25">
      <c r="A99" s="484"/>
      <c r="B99" s="158">
        <v>3</v>
      </c>
      <c r="C99" s="159" t="s">
        <v>205</v>
      </c>
      <c r="D99" s="10" t="s">
        <v>32</v>
      </c>
      <c r="E99" s="11" t="s">
        <v>85</v>
      </c>
      <c r="F99" s="160" t="s">
        <v>812</v>
      </c>
      <c r="G99" s="161"/>
      <c r="H99" s="140" t="s">
        <v>1096</v>
      </c>
      <c r="I99" s="32">
        <v>90</v>
      </c>
      <c r="J99" s="1"/>
    </row>
    <row r="100" spans="1:175" ht="162" customHeight="1" x14ac:dyDescent="0.25">
      <c r="A100" s="162" t="s">
        <v>206</v>
      </c>
      <c r="B100" s="163">
        <v>1</v>
      </c>
      <c r="C100" s="163" t="s">
        <v>207</v>
      </c>
      <c r="D100" s="16" t="s">
        <v>66</v>
      </c>
      <c r="E100" s="11" t="s">
        <v>208</v>
      </c>
      <c r="F100" s="9" t="s">
        <v>813</v>
      </c>
      <c r="G100" s="164"/>
      <c r="H100" s="140" t="s">
        <v>1097</v>
      </c>
      <c r="I100" s="32">
        <v>70</v>
      </c>
      <c r="J100" s="1"/>
    </row>
    <row r="101" spans="1:175" ht="180.75" customHeight="1" x14ac:dyDescent="0.25">
      <c r="A101" s="482" t="s">
        <v>209</v>
      </c>
      <c r="B101" s="8">
        <v>1</v>
      </c>
      <c r="C101" s="166" t="s">
        <v>210</v>
      </c>
      <c r="D101" s="167" t="s">
        <v>32</v>
      </c>
      <c r="E101" s="11" t="s">
        <v>85</v>
      </c>
      <c r="F101" s="12" t="s">
        <v>211</v>
      </c>
      <c r="G101" s="13"/>
      <c r="H101" s="165" t="s">
        <v>1098</v>
      </c>
      <c r="I101" s="32">
        <v>100</v>
      </c>
      <c r="J101" s="1"/>
    </row>
    <row r="102" spans="1:175" ht="139.5" customHeight="1" x14ac:dyDescent="0.25">
      <c r="A102" s="483"/>
      <c r="B102" s="8">
        <v>2</v>
      </c>
      <c r="C102" s="47" t="s">
        <v>212</v>
      </c>
      <c r="D102" s="168" t="s">
        <v>32</v>
      </c>
      <c r="E102" s="11" t="s">
        <v>85</v>
      </c>
      <c r="F102" s="169" t="s">
        <v>213</v>
      </c>
      <c r="G102" s="170"/>
      <c r="H102" s="140" t="s">
        <v>1112</v>
      </c>
      <c r="I102" s="32">
        <v>100</v>
      </c>
      <c r="J102" s="1"/>
    </row>
    <row r="103" spans="1:175" ht="93.75" customHeight="1" x14ac:dyDescent="0.25">
      <c r="A103" s="483"/>
      <c r="B103" s="8">
        <v>3</v>
      </c>
      <c r="C103" s="8" t="s">
        <v>214</v>
      </c>
      <c r="D103" s="16" t="s">
        <v>32</v>
      </c>
      <c r="E103" s="11" t="s">
        <v>85</v>
      </c>
      <c r="F103" s="9" t="s">
        <v>215</v>
      </c>
      <c r="G103" s="164"/>
      <c r="H103" s="71" t="s">
        <v>1114</v>
      </c>
      <c r="I103" s="32">
        <v>90</v>
      </c>
      <c r="J103" s="1"/>
    </row>
    <row r="104" spans="1:175" ht="167.25" customHeight="1" x14ac:dyDescent="0.25">
      <c r="A104" s="483"/>
      <c r="B104" s="137">
        <v>4</v>
      </c>
      <c r="C104" s="137" t="s">
        <v>216</v>
      </c>
      <c r="D104" s="59" t="s">
        <v>32</v>
      </c>
      <c r="E104" s="11" t="s">
        <v>85</v>
      </c>
      <c r="F104" s="76" t="s">
        <v>70</v>
      </c>
      <c r="G104" s="77"/>
      <c r="H104" s="140" t="s">
        <v>1113</v>
      </c>
      <c r="I104" s="32">
        <v>90</v>
      </c>
      <c r="J104" s="1"/>
    </row>
    <row r="105" spans="1:175" ht="20.25" customHeight="1" x14ac:dyDescent="0.25">
      <c r="A105" s="171"/>
      <c r="B105" s="97"/>
      <c r="C105" s="97"/>
      <c r="D105" s="151"/>
      <c r="E105" s="37"/>
      <c r="F105" s="152"/>
      <c r="G105" s="152"/>
      <c r="H105" s="172" t="s">
        <v>926</v>
      </c>
      <c r="I105" s="40">
        <f>SUM(I97:I104)/8</f>
        <v>92.5</v>
      </c>
      <c r="J105" s="1"/>
    </row>
    <row r="106" spans="1:175" ht="33.75" customHeight="1" x14ac:dyDescent="0.25">
      <c r="A106" s="474" t="s">
        <v>1222</v>
      </c>
      <c r="B106" s="475"/>
      <c r="C106" s="475"/>
      <c r="D106" s="475"/>
      <c r="E106" s="475"/>
      <c r="F106" s="475"/>
      <c r="G106" s="475"/>
      <c r="H106" s="475"/>
      <c r="I106" s="476"/>
      <c r="J106" s="1"/>
    </row>
    <row r="107" spans="1:175" ht="135.75" customHeight="1" x14ac:dyDescent="0.25">
      <c r="A107" s="163" t="s">
        <v>217</v>
      </c>
      <c r="B107" s="137">
        <v>1</v>
      </c>
      <c r="C107" s="21" t="s">
        <v>218</v>
      </c>
      <c r="D107" s="16" t="s">
        <v>66</v>
      </c>
      <c r="E107" s="11" t="s">
        <v>219</v>
      </c>
      <c r="F107" s="103" t="s">
        <v>814</v>
      </c>
      <c r="G107" s="41"/>
      <c r="H107" s="407" t="s">
        <v>1051</v>
      </c>
      <c r="I107" s="131">
        <v>90</v>
      </c>
      <c r="J107" s="1"/>
    </row>
    <row r="108" spans="1:175" ht="111.75" customHeight="1" x14ac:dyDescent="0.25">
      <c r="A108" s="458" t="s">
        <v>220</v>
      </c>
      <c r="B108" s="131">
        <v>1</v>
      </c>
      <c r="C108" s="9" t="s">
        <v>221</v>
      </c>
      <c r="D108" s="141" t="s">
        <v>32</v>
      </c>
      <c r="E108" s="11" t="s">
        <v>222</v>
      </c>
      <c r="F108" s="9" t="s">
        <v>815</v>
      </c>
      <c r="G108" s="41"/>
      <c r="H108" s="408" t="s">
        <v>927</v>
      </c>
      <c r="I108" s="131">
        <v>70</v>
      </c>
      <c r="J108" s="173"/>
    </row>
    <row r="109" spans="1:175" ht="189" customHeight="1" x14ac:dyDescent="0.25">
      <c r="A109" s="456"/>
      <c r="B109" s="131">
        <v>2</v>
      </c>
      <c r="C109" s="9" t="s">
        <v>223</v>
      </c>
      <c r="D109" s="141" t="s">
        <v>32</v>
      </c>
      <c r="E109" s="11" t="s">
        <v>42</v>
      </c>
      <c r="F109" s="9" t="s">
        <v>224</v>
      </c>
      <c r="G109" s="103"/>
      <c r="H109" s="409" t="s">
        <v>1052</v>
      </c>
      <c r="I109" s="131">
        <v>100</v>
      </c>
      <c r="J109" s="1"/>
    </row>
    <row r="110" spans="1:175" ht="122.25" customHeight="1" x14ac:dyDescent="0.25">
      <c r="A110" s="457"/>
      <c r="B110" s="131">
        <v>3</v>
      </c>
      <c r="C110" s="9" t="s">
        <v>225</v>
      </c>
      <c r="D110" s="141" t="s">
        <v>32</v>
      </c>
      <c r="E110" s="11" t="s">
        <v>226</v>
      </c>
      <c r="F110" s="9" t="s">
        <v>816</v>
      </c>
      <c r="G110" s="41"/>
      <c r="H110" s="93" t="s">
        <v>1053</v>
      </c>
      <c r="I110" s="131">
        <v>70</v>
      </c>
      <c r="J110" s="1"/>
    </row>
    <row r="111" spans="1:175" ht="160.5" customHeight="1" x14ac:dyDescent="0.25">
      <c r="A111" s="8" t="s">
        <v>227</v>
      </c>
      <c r="B111" s="117">
        <v>1</v>
      </c>
      <c r="C111" s="8" t="s">
        <v>228</v>
      </c>
      <c r="D111" s="174" t="s">
        <v>32</v>
      </c>
      <c r="E111" s="8" t="s">
        <v>62</v>
      </c>
      <c r="F111" s="12" t="s">
        <v>817</v>
      </c>
      <c r="G111" s="13"/>
      <c r="H111" s="175" t="s">
        <v>1054</v>
      </c>
      <c r="I111" s="131">
        <v>100</v>
      </c>
      <c r="J111" s="1"/>
    </row>
    <row r="112" spans="1:175" ht="127.5" customHeight="1" x14ac:dyDescent="0.2">
      <c r="A112" s="8" t="s">
        <v>1055</v>
      </c>
      <c r="B112" s="117">
        <v>1</v>
      </c>
      <c r="C112" s="8" t="s">
        <v>229</v>
      </c>
      <c r="D112" s="176" t="s">
        <v>32</v>
      </c>
      <c r="E112" s="8" t="s">
        <v>34</v>
      </c>
      <c r="F112" s="12" t="s">
        <v>230</v>
      </c>
      <c r="G112" s="13"/>
      <c r="H112" s="175" t="s">
        <v>742</v>
      </c>
      <c r="I112" s="131">
        <v>70</v>
      </c>
      <c r="J112" s="177"/>
      <c r="K112" s="395"/>
      <c r="L112" s="395"/>
      <c r="M112" s="395"/>
      <c r="N112" s="395"/>
      <c r="O112" s="395"/>
      <c r="P112" s="395"/>
      <c r="Q112" s="395"/>
      <c r="R112" s="395"/>
      <c r="S112" s="395"/>
      <c r="T112" s="395"/>
      <c r="U112" s="395"/>
      <c r="V112" s="395"/>
      <c r="W112" s="395"/>
      <c r="X112" s="395"/>
      <c r="Y112" s="395"/>
      <c r="Z112" s="395"/>
      <c r="AA112" s="395"/>
      <c r="AB112" s="395"/>
      <c r="AC112" s="395"/>
      <c r="AD112" s="395"/>
      <c r="AE112" s="395"/>
      <c r="AF112" s="395"/>
      <c r="AG112" s="395"/>
      <c r="AH112" s="395"/>
      <c r="AI112" s="395"/>
      <c r="AJ112" s="395"/>
      <c r="AK112" s="395"/>
      <c r="AL112" s="395"/>
      <c r="AM112" s="395"/>
      <c r="AN112" s="395"/>
      <c r="AO112" s="395"/>
      <c r="AP112" s="395"/>
      <c r="AQ112" s="395"/>
      <c r="AR112" s="395"/>
      <c r="AS112" s="395"/>
      <c r="AT112" s="395"/>
      <c r="AU112" s="395"/>
      <c r="AV112" s="395"/>
      <c r="AW112" s="395"/>
      <c r="AX112" s="395"/>
      <c r="AY112" s="395"/>
      <c r="AZ112" s="395"/>
      <c r="BA112" s="395"/>
      <c r="BB112" s="395"/>
      <c r="BC112" s="395"/>
      <c r="BD112" s="395"/>
      <c r="BE112" s="395"/>
      <c r="BF112" s="395"/>
      <c r="BG112" s="395"/>
      <c r="BH112" s="395"/>
      <c r="BI112" s="395"/>
      <c r="BJ112" s="395"/>
      <c r="BK112" s="395"/>
      <c r="BL112" s="395"/>
      <c r="BM112" s="395"/>
      <c r="BN112" s="395"/>
      <c r="BO112" s="395"/>
      <c r="BP112" s="395"/>
      <c r="BQ112" s="395"/>
      <c r="BR112" s="395"/>
      <c r="BS112" s="395"/>
      <c r="BT112" s="395"/>
      <c r="BU112" s="395"/>
      <c r="BV112" s="395"/>
      <c r="BW112" s="395"/>
      <c r="BX112" s="395"/>
      <c r="BY112" s="395"/>
      <c r="BZ112" s="395"/>
      <c r="CA112" s="395"/>
      <c r="CB112" s="395"/>
      <c r="CC112" s="395"/>
      <c r="CD112" s="395"/>
      <c r="CE112" s="395"/>
      <c r="CF112" s="395"/>
      <c r="CG112" s="395"/>
      <c r="CH112" s="395"/>
      <c r="CI112" s="395"/>
      <c r="CJ112" s="395"/>
      <c r="CK112" s="395"/>
      <c r="CL112" s="395"/>
      <c r="CM112" s="395"/>
      <c r="CN112" s="395"/>
      <c r="CO112" s="395"/>
      <c r="CP112" s="395"/>
      <c r="CQ112" s="395"/>
      <c r="CR112" s="395"/>
      <c r="CS112" s="395"/>
      <c r="CT112" s="395"/>
      <c r="CU112" s="395"/>
      <c r="CV112" s="395"/>
      <c r="CW112" s="395"/>
      <c r="CX112" s="395"/>
      <c r="CY112" s="395"/>
      <c r="CZ112" s="395"/>
      <c r="DA112" s="395"/>
      <c r="DB112" s="395"/>
      <c r="DC112" s="395"/>
      <c r="DD112" s="395"/>
      <c r="DE112" s="395"/>
      <c r="DF112" s="395"/>
      <c r="DG112" s="395"/>
      <c r="DH112" s="395"/>
      <c r="DI112" s="395"/>
      <c r="DJ112" s="395"/>
      <c r="DK112" s="395"/>
      <c r="DL112" s="395"/>
      <c r="DM112" s="395"/>
      <c r="DN112" s="395"/>
      <c r="DO112" s="395"/>
      <c r="DP112" s="395"/>
      <c r="DQ112" s="395"/>
      <c r="DR112" s="395"/>
      <c r="DS112" s="395"/>
      <c r="DT112" s="395"/>
      <c r="DU112" s="395"/>
      <c r="DV112" s="395"/>
      <c r="DW112" s="395"/>
      <c r="DX112" s="395"/>
      <c r="DY112" s="395"/>
      <c r="DZ112" s="395"/>
      <c r="EA112" s="395"/>
      <c r="EB112" s="395"/>
      <c r="EC112" s="395"/>
      <c r="ED112" s="395"/>
      <c r="EE112" s="395"/>
      <c r="EF112" s="395"/>
      <c r="EG112" s="395"/>
      <c r="EH112" s="395"/>
      <c r="EI112" s="395"/>
      <c r="EJ112" s="395"/>
      <c r="EK112" s="395"/>
      <c r="EL112" s="395"/>
      <c r="EM112" s="395"/>
      <c r="EN112" s="395"/>
      <c r="EO112" s="395"/>
      <c r="EP112" s="395"/>
      <c r="EQ112" s="395"/>
      <c r="ER112" s="395"/>
      <c r="ES112" s="395"/>
      <c r="ET112" s="395"/>
      <c r="EU112" s="395"/>
      <c r="EV112" s="395"/>
      <c r="EW112" s="395"/>
      <c r="EX112" s="395"/>
      <c r="EY112" s="395"/>
      <c r="EZ112" s="395"/>
      <c r="FA112" s="395"/>
      <c r="FB112" s="395"/>
      <c r="FC112" s="395"/>
      <c r="FD112" s="395"/>
      <c r="FE112" s="395"/>
      <c r="FF112" s="395"/>
      <c r="FG112" s="395"/>
      <c r="FH112" s="395"/>
      <c r="FI112" s="395"/>
      <c r="FJ112" s="395"/>
      <c r="FK112" s="395"/>
      <c r="FL112" s="395"/>
      <c r="FM112" s="395"/>
      <c r="FN112" s="395"/>
      <c r="FO112" s="395"/>
      <c r="FP112" s="395"/>
      <c r="FQ112" s="395"/>
      <c r="FR112" s="395"/>
      <c r="FS112" s="395"/>
    </row>
    <row r="113" spans="1:175" ht="91.5" customHeight="1" x14ac:dyDescent="0.2">
      <c r="A113" s="458" t="s">
        <v>231</v>
      </c>
      <c r="B113" s="178">
        <v>1</v>
      </c>
      <c r="C113" s="47" t="s">
        <v>232</v>
      </c>
      <c r="D113" s="64" t="s">
        <v>32</v>
      </c>
      <c r="E113" s="8" t="s">
        <v>85</v>
      </c>
      <c r="F113" s="12" t="s">
        <v>233</v>
      </c>
      <c r="G113" s="13"/>
      <c r="H113" s="136" t="s">
        <v>743</v>
      </c>
      <c r="I113" s="131">
        <v>100</v>
      </c>
      <c r="J113" s="177"/>
      <c r="K113" s="395"/>
      <c r="L113" s="395"/>
      <c r="M113" s="395"/>
      <c r="N113" s="395"/>
      <c r="O113" s="395"/>
      <c r="P113" s="395"/>
      <c r="Q113" s="395"/>
      <c r="R113" s="395"/>
      <c r="S113" s="395"/>
      <c r="T113" s="395"/>
      <c r="U113" s="395"/>
      <c r="V113" s="395"/>
      <c r="W113" s="395"/>
      <c r="X113" s="395"/>
      <c r="Y113" s="395"/>
      <c r="Z113" s="395"/>
      <c r="AA113" s="395"/>
      <c r="AB113" s="395"/>
      <c r="AC113" s="395"/>
      <c r="AD113" s="395"/>
      <c r="AE113" s="395"/>
      <c r="AF113" s="395"/>
      <c r="AG113" s="395"/>
      <c r="AH113" s="395"/>
      <c r="AI113" s="395"/>
      <c r="AJ113" s="395"/>
      <c r="AK113" s="395"/>
      <c r="AL113" s="395"/>
      <c r="AM113" s="395"/>
      <c r="AN113" s="395"/>
      <c r="AO113" s="395"/>
      <c r="AP113" s="395"/>
      <c r="AQ113" s="395"/>
      <c r="AR113" s="395"/>
      <c r="AS113" s="395"/>
      <c r="AT113" s="395"/>
      <c r="AU113" s="395"/>
      <c r="AV113" s="395"/>
      <c r="AW113" s="395"/>
      <c r="AX113" s="395"/>
      <c r="AY113" s="395"/>
      <c r="AZ113" s="395"/>
      <c r="BA113" s="395"/>
      <c r="BB113" s="395"/>
      <c r="BC113" s="395"/>
      <c r="BD113" s="395"/>
      <c r="BE113" s="395"/>
      <c r="BF113" s="395"/>
      <c r="BG113" s="395"/>
      <c r="BH113" s="395"/>
      <c r="BI113" s="395"/>
      <c r="BJ113" s="395"/>
      <c r="BK113" s="395"/>
      <c r="BL113" s="395"/>
      <c r="BM113" s="395"/>
      <c r="BN113" s="395"/>
      <c r="BO113" s="395"/>
      <c r="BP113" s="395"/>
      <c r="BQ113" s="395"/>
      <c r="BR113" s="395"/>
      <c r="BS113" s="395"/>
      <c r="BT113" s="395"/>
      <c r="BU113" s="395"/>
      <c r="BV113" s="395"/>
      <c r="BW113" s="395"/>
      <c r="BX113" s="395"/>
      <c r="BY113" s="395"/>
      <c r="BZ113" s="395"/>
      <c r="CA113" s="395"/>
      <c r="CB113" s="395"/>
      <c r="CC113" s="395"/>
      <c r="CD113" s="395"/>
      <c r="CE113" s="395"/>
      <c r="CF113" s="395"/>
      <c r="CG113" s="395"/>
      <c r="CH113" s="395"/>
      <c r="CI113" s="395"/>
      <c r="CJ113" s="395"/>
      <c r="CK113" s="395"/>
      <c r="CL113" s="395"/>
      <c r="CM113" s="395"/>
      <c r="CN113" s="395"/>
      <c r="CO113" s="395"/>
      <c r="CP113" s="395"/>
      <c r="CQ113" s="395"/>
      <c r="CR113" s="395"/>
      <c r="CS113" s="395"/>
      <c r="CT113" s="395"/>
      <c r="CU113" s="395"/>
      <c r="CV113" s="395"/>
      <c r="CW113" s="395"/>
      <c r="CX113" s="395"/>
      <c r="CY113" s="395"/>
      <c r="CZ113" s="395"/>
      <c r="DA113" s="395"/>
      <c r="DB113" s="395"/>
      <c r="DC113" s="395"/>
      <c r="DD113" s="395"/>
      <c r="DE113" s="395"/>
      <c r="DF113" s="395"/>
      <c r="DG113" s="395"/>
      <c r="DH113" s="395"/>
      <c r="DI113" s="395"/>
      <c r="DJ113" s="395"/>
      <c r="DK113" s="395"/>
      <c r="DL113" s="395"/>
      <c r="DM113" s="395"/>
      <c r="DN113" s="395"/>
      <c r="DO113" s="395"/>
      <c r="DP113" s="395"/>
      <c r="DQ113" s="395"/>
      <c r="DR113" s="395"/>
      <c r="DS113" s="395"/>
      <c r="DT113" s="395"/>
      <c r="DU113" s="395"/>
      <c r="DV113" s="395"/>
      <c r="DW113" s="395"/>
      <c r="DX113" s="395"/>
      <c r="DY113" s="395"/>
      <c r="DZ113" s="395"/>
      <c r="EA113" s="395"/>
      <c r="EB113" s="395"/>
      <c r="EC113" s="395"/>
      <c r="ED113" s="395"/>
      <c r="EE113" s="395"/>
      <c r="EF113" s="395"/>
      <c r="EG113" s="395"/>
      <c r="EH113" s="395"/>
      <c r="EI113" s="395"/>
      <c r="EJ113" s="395"/>
      <c r="EK113" s="395"/>
      <c r="EL113" s="395"/>
      <c r="EM113" s="395"/>
      <c r="EN113" s="395"/>
      <c r="EO113" s="395"/>
      <c r="EP113" s="395"/>
      <c r="EQ113" s="395"/>
      <c r="ER113" s="395"/>
      <c r="ES113" s="395"/>
      <c r="ET113" s="395"/>
      <c r="EU113" s="395"/>
      <c r="EV113" s="395"/>
      <c r="EW113" s="395"/>
      <c r="EX113" s="395"/>
      <c r="EY113" s="395"/>
      <c r="EZ113" s="395"/>
      <c r="FA113" s="395"/>
      <c r="FB113" s="395"/>
      <c r="FC113" s="395"/>
      <c r="FD113" s="395"/>
      <c r="FE113" s="395"/>
      <c r="FF113" s="395"/>
      <c r="FG113" s="395"/>
      <c r="FH113" s="395"/>
      <c r="FI113" s="395"/>
      <c r="FJ113" s="395"/>
      <c r="FK113" s="395"/>
      <c r="FL113" s="395"/>
      <c r="FM113" s="395"/>
      <c r="FN113" s="395"/>
      <c r="FO113" s="395"/>
      <c r="FP113" s="395"/>
      <c r="FQ113" s="395"/>
      <c r="FR113" s="395"/>
      <c r="FS113" s="395"/>
    </row>
    <row r="114" spans="1:175" ht="204" customHeight="1" x14ac:dyDescent="0.2">
      <c r="A114" s="456"/>
      <c r="B114" s="11">
        <v>2</v>
      </c>
      <c r="C114" s="9" t="s">
        <v>234</v>
      </c>
      <c r="D114" s="167" t="s">
        <v>32</v>
      </c>
      <c r="E114" s="8" t="s">
        <v>42</v>
      </c>
      <c r="F114" s="12" t="s">
        <v>818</v>
      </c>
      <c r="G114" s="13"/>
      <c r="H114" s="175" t="s">
        <v>1056</v>
      </c>
      <c r="I114" s="131">
        <v>100</v>
      </c>
      <c r="J114" s="179"/>
      <c r="K114" s="395"/>
      <c r="L114" s="395"/>
      <c r="M114" s="395"/>
      <c r="N114" s="395"/>
      <c r="O114" s="395"/>
      <c r="P114" s="395"/>
      <c r="Q114" s="395"/>
      <c r="R114" s="395"/>
      <c r="S114" s="395"/>
      <c r="T114" s="395"/>
      <c r="U114" s="395"/>
      <c r="V114" s="395"/>
      <c r="W114" s="395"/>
      <c r="X114" s="395"/>
      <c r="Y114" s="395"/>
      <c r="Z114" s="395"/>
      <c r="AA114" s="395"/>
      <c r="AB114" s="395"/>
      <c r="AC114" s="395"/>
      <c r="AD114" s="395"/>
      <c r="AE114" s="395"/>
      <c r="AF114" s="395"/>
      <c r="AG114" s="395"/>
      <c r="AH114" s="395"/>
      <c r="AI114" s="395"/>
      <c r="AJ114" s="395"/>
      <c r="AK114" s="395"/>
      <c r="AL114" s="395"/>
      <c r="AM114" s="395"/>
      <c r="AN114" s="395"/>
      <c r="AO114" s="395"/>
      <c r="AP114" s="395"/>
      <c r="AQ114" s="395"/>
      <c r="AR114" s="395"/>
      <c r="AS114" s="395"/>
      <c r="AT114" s="395"/>
      <c r="AU114" s="395"/>
      <c r="AV114" s="395"/>
      <c r="AW114" s="395"/>
      <c r="AX114" s="395"/>
      <c r="AY114" s="395"/>
      <c r="AZ114" s="395"/>
      <c r="BA114" s="395"/>
      <c r="BB114" s="395"/>
      <c r="BC114" s="395"/>
      <c r="BD114" s="395"/>
      <c r="BE114" s="395"/>
      <c r="BF114" s="395"/>
      <c r="BG114" s="395"/>
      <c r="BH114" s="395"/>
      <c r="BI114" s="395"/>
      <c r="BJ114" s="395"/>
      <c r="BK114" s="395"/>
      <c r="BL114" s="395"/>
      <c r="BM114" s="395"/>
      <c r="BN114" s="395"/>
      <c r="BO114" s="395"/>
      <c r="BP114" s="395"/>
      <c r="BQ114" s="395"/>
      <c r="BR114" s="395"/>
      <c r="BS114" s="395"/>
      <c r="BT114" s="395"/>
      <c r="BU114" s="395"/>
      <c r="BV114" s="395"/>
      <c r="BW114" s="395"/>
      <c r="BX114" s="395"/>
      <c r="BY114" s="395"/>
      <c r="BZ114" s="395"/>
      <c r="CA114" s="395"/>
      <c r="CB114" s="395"/>
      <c r="CC114" s="395"/>
      <c r="CD114" s="395"/>
      <c r="CE114" s="395"/>
      <c r="CF114" s="395"/>
      <c r="CG114" s="395"/>
      <c r="CH114" s="395"/>
      <c r="CI114" s="395"/>
      <c r="CJ114" s="395"/>
      <c r="CK114" s="395"/>
      <c r="CL114" s="395"/>
      <c r="CM114" s="395"/>
      <c r="CN114" s="395"/>
      <c r="CO114" s="395"/>
      <c r="CP114" s="395"/>
      <c r="CQ114" s="395"/>
      <c r="CR114" s="395"/>
      <c r="CS114" s="395"/>
      <c r="CT114" s="395"/>
      <c r="CU114" s="395"/>
      <c r="CV114" s="395"/>
      <c r="CW114" s="395"/>
      <c r="CX114" s="395"/>
      <c r="CY114" s="395"/>
      <c r="CZ114" s="395"/>
      <c r="DA114" s="395"/>
      <c r="DB114" s="395"/>
      <c r="DC114" s="395"/>
      <c r="DD114" s="395"/>
      <c r="DE114" s="395"/>
      <c r="DF114" s="395"/>
      <c r="DG114" s="395"/>
      <c r="DH114" s="395"/>
      <c r="DI114" s="395"/>
      <c r="DJ114" s="395"/>
      <c r="DK114" s="395"/>
      <c r="DL114" s="395"/>
      <c r="DM114" s="395"/>
      <c r="DN114" s="395"/>
      <c r="DO114" s="395"/>
      <c r="DP114" s="395"/>
      <c r="DQ114" s="395"/>
      <c r="DR114" s="395"/>
      <c r="DS114" s="395"/>
      <c r="DT114" s="395"/>
      <c r="DU114" s="395"/>
      <c r="DV114" s="395"/>
      <c r="DW114" s="395"/>
      <c r="DX114" s="395"/>
      <c r="DY114" s="395"/>
      <c r="DZ114" s="395"/>
      <c r="EA114" s="395"/>
      <c r="EB114" s="395"/>
      <c r="EC114" s="395"/>
      <c r="ED114" s="395"/>
      <c r="EE114" s="395"/>
      <c r="EF114" s="395"/>
      <c r="EG114" s="395"/>
      <c r="EH114" s="395"/>
      <c r="EI114" s="395"/>
      <c r="EJ114" s="395"/>
      <c r="EK114" s="395"/>
      <c r="EL114" s="395"/>
      <c r="EM114" s="395"/>
      <c r="EN114" s="395"/>
      <c r="EO114" s="395"/>
      <c r="EP114" s="395"/>
      <c r="EQ114" s="395"/>
      <c r="ER114" s="395"/>
      <c r="ES114" s="395"/>
      <c r="ET114" s="395"/>
      <c r="EU114" s="395"/>
      <c r="EV114" s="395"/>
      <c r="EW114" s="395"/>
      <c r="EX114" s="395"/>
      <c r="EY114" s="395"/>
      <c r="EZ114" s="395"/>
      <c r="FA114" s="395"/>
      <c r="FB114" s="395"/>
      <c r="FC114" s="395"/>
      <c r="FD114" s="395"/>
      <c r="FE114" s="395"/>
      <c r="FF114" s="395"/>
      <c r="FG114" s="395"/>
      <c r="FH114" s="395"/>
      <c r="FI114" s="395"/>
      <c r="FJ114" s="395"/>
      <c r="FK114" s="395"/>
      <c r="FL114" s="395"/>
      <c r="FM114" s="395"/>
      <c r="FN114" s="395"/>
      <c r="FO114" s="395"/>
      <c r="FP114" s="395"/>
      <c r="FQ114" s="395"/>
      <c r="FR114" s="395"/>
      <c r="FS114" s="395"/>
    </row>
    <row r="115" spans="1:175" ht="144" customHeight="1" x14ac:dyDescent="0.2">
      <c r="A115" s="456"/>
      <c r="B115" s="180">
        <v>3</v>
      </c>
      <c r="C115" s="21" t="s">
        <v>235</v>
      </c>
      <c r="D115" s="181" t="s">
        <v>32</v>
      </c>
      <c r="E115" s="8" t="s">
        <v>42</v>
      </c>
      <c r="F115" s="76" t="s">
        <v>1057</v>
      </c>
      <c r="G115" s="77"/>
      <c r="H115" s="410" t="s">
        <v>1163</v>
      </c>
      <c r="I115" s="131">
        <v>90</v>
      </c>
      <c r="J115" s="179"/>
      <c r="K115" s="395"/>
      <c r="L115" s="395"/>
      <c r="M115" s="395"/>
      <c r="N115" s="395"/>
      <c r="O115" s="395"/>
      <c r="P115" s="395"/>
      <c r="Q115" s="395"/>
      <c r="R115" s="395"/>
      <c r="S115" s="395"/>
      <c r="T115" s="395"/>
      <c r="U115" s="395"/>
      <c r="V115" s="395"/>
      <c r="W115" s="395"/>
      <c r="X115" s="395"/>
      <c r="Y115" s="395"/>
      <c r="Z115" s="395"/>
      <c r="AA115" s="395"/>
      <c r="AB115" s="395"/>
      <c r="AC115" s="395"/>
      <c r="AD115" s="395"/>
      <c r="AE115" s="395"/>
      <c r="AF115" s="395"/>
      <c r="AG115" s="395"/>
      <c r="AH115" s="395"/>
      <c r="AI115" s="395"/>
      <c r="AJ115" s="395"/>
      <c r="AK115" s="395"/>
      <c r="AL115" s="395"/>
      <c r="AM115" s="395"/>
      <c r="AN115" s="395"/>
      <c r="AO115" s="395"/>
      <c r="AP115" s="395"/>
      <c r="AQ115" s="395"/>
      <c r="AR115" s="395"/>
      <c r="AS115" s="395"/>
      <c r="AT115" s="395"/>
      <c r="AU115" s="395"/>
      <c r="AV115" s="395"/>
      <c r="AW115" s="395"/>
      <c r="AX115" s="395"/>
      <c r="AY115" s="395"/>
      <c r="AZ115" s="395"/>
      <c r="BA115" s="395"/>
      <c r="BB115" s="395"/>
      <c r="BC115" s="395"/>
      <c r="BD115" s="395"/>
      <c r="BE115" s="395"/>
      <c r="BF115" s="395"/>
      <c r="BG115" s="395"/>
      <c r="BH115" s="395"/>
      <c r="BI115" s="395"/>
      <c r="BJ115" s="395"/>
      <c r="BK115" s="395"/>
      <c r="BL115" s="395"/>
      <c r="BM115" s="395"/>
      <c r="BN115" s="395"/>
      <c r="BO115" s="395"/>
      <c r="BP115" s="395"/>
      <c r="BQ115" s="395"/>
      <c r="BR115" s="395"/>
      <c r="BS115" s="395"/>
      <c r="BT115" s="395"/>
      <c r="BU115" s="395"/>
      <c r="BV115" s="395"/>
      <c r="BW115" s="395"/>
      <c r="BX115" s="395"/>
      <c r="BY115" s="395"/>
      <c r="BZ115" s="395"/>
      <c r="CA115" s="395"/>
      <c r="CB115" s="395"/>
      <c r="CC115" s="395"/>
      <c r="CD115" s="395"/>
      <c r="CE115" s="395"/>
      <c r="CF115" s="395"/>
      <c r="CG115" s="395"/>
      <c r="CH115" s="395"/>
      <c r="CI115" s="395"/>
      <c r="CJ115" s="395"/>
      <c r="CK115" s="395"/>
      <c r="CL115" s="395"/>
      <c r="CM115" s="395"/>
      <c r="CN115" s="395"/>
      <c r="CO115" s="395"/>
      <c r="CP115" s="395"/>
      <c r="CQ115" s="395"/>
      <c r="CR115" s="395"/>
      <c r="CS115" s="395"/>
      <c r="CT115" s="395"/>
      <c r="CU115" s="395"/>
      <c r="CV115" s="395"/>
      <c r="CW115" s="395"/>
      <c r="CX115" s="395"/>
      <c r="CY115" s="395"/>
      <c r="CZ115" s="395"/>
      <c r="DA115" s="395"/>
      <c r="DB115" s="395"/>
      <c r="DC115" s="395"/>
      <c r="DD115" s="395"/>
      <c r="DE115" s="395"/>
      <c r="DF115" s="395"/>
      <c r="DG115" s="395"/>
      <c r="DH115" s="395"/>
      <c r="DI115" s="395"/>
      <c r="DJ115" s="395"/>
      <c r="DK115" s="395"/>
      <c r="DL115" s="395"/>
      <c r="DM115" s="395"/>
      <c r="DN115" s="395"/>
      <c r="DO115" s="395"/>
      <c r="DP115" s="395"/>
      <c r="DQ115" s="395"/>
      <c r="DR115" s="395"/>
      <c r="DS115" s="395"/>
      <c r="DT115" s="395"/>
      <c r="DU115" s="395"/>
      <c r="DV115" s="395"/>
      <c r="DW115" s="395"/>
      <c r="DX115" s="395"/>
      <c r="DY115" s="395"/>
      <c r="DZ115" s="395"/>
      <c r="EA115" s="395"/>
      <c r="EB115" s="395"/>
      <c r="EC115" s="395"/>
      <c r="ED115" s="395"/>
      <c r="EE115" s="395"/>
      <c r="EF115" s="395"/>
      <c r="EG115" s="395"/>
      <c r="EH115" s="395"/>
      <c r="EI115" s="395"/>
      <c r="EJ115" s="395"/>
      <c r="EK115" s="395"/>
      <c r="EL115" s="395"/>
      <c r="EM115" s="395"/>
      <c r="EN115" s="395"/>
      <c r="EO115" s="395"/>
      <c r="EP115" s="395"/>
      <c r="EQ115" s="395"/>
      <c r="ER115" s="395"/>
      <c r="ES115" s="395"/>
      <c r="ET115" s="395"/>
      <c r="EU115" s="395"/>
      <c r="EV115" s="395"/>
      <c r="EW115" s="395"/>
      <c r="EX115" s="395"/>
      <c r="EY115" s="395"/>
      <c r="EZ115" s="395"/>
      <c r="FA115" s="395"/>
      <c r="FB115" s="395"/>
      <c r="FC115" s="395"/>
      <c r="FD115" s="395"/>
      <c r="FE115" s="395"/>
      <c r="FF115" s="395"/>
      <c r="FG115" s="395"/>
      <c r="FH115" s="395"/>
      <c r="FI115" s="395"/>
      <c r="FJ115" s="395"/>
      <c r="FK115" s="395"/>
      <c r="FL115" s="395"/>
      <c r="FM115" s="395"/>
      <c r="FN115" s="395"/>
      <c r="FO115" s="395"/>
      <c r="FP115" s="395"/>
      <c r="FQ115" s="395"/>
      <c r="FR115" s="395"/>
      <c r="FS115" s="395"/>
    </row>
    <row r="116" spans="1:175" ht="147.75" customHeight="1" x14ac:dyDescent="0.2">
      <c r="A116" s="457"/>
      <c r="B116" s="180">
        <v>4</v>
      </c>
      <c r="C116" s="21" t="s">
        <v>236</v>
      </c>
      <c r="D116" s="16" t="s">
        <v>32</v>
      </c>
      <c r="E116" s="54" t="s">
        <v>42</v>
      </c>
      <c r="F116" s="12" t="s">
        <v>237</v>
      </c>
      <c r="G116" s="13"/>
      <c r="H116" s="136" t="s">
        <v>744</v>
      </c>
      <c r="I116" s="131">
        <v>70</v>
      </c>
      <c r="J116" s="177"/>
      <c r="K116" s="395"/>
      <c r="L116" s="395"/>
      <c r="M116" s="395"/>
      <c r="N116" s="395"/>
      <c r="O116" s="395"/>
      <c r="P116" s="395"/>
      <c r="Q116" s="395"/>
      <c r="R116" s="395"/>
      <c r="S116" s="395"/>
      <c r="T116" s="395"/>
      <c r="U116" s="395"/>
      <c r="V116" s="395"/>
      <c r="W116" s="395"/>
      <c r="X116" s="395"/>
      <c r="Y116" s="395"/>
      <c r="Z116" s="395"/>
      <c r="AA116" s="395"/>
      <c r="AB116" s="395"/>
      <c r="AC116" s="395"/>
      <c r="AD116" s="395"/>
      <c r="AE116" s="395"/>
      <c r="AF116" s="395"/>
      <c r="AG116" s="395"/>
      <c r="AH116" s="395"/>
      <c r="AI116" s="395"/>
      <c r="AJ116" s="395"/>
      <c r="AK116" s="395"/>
      <c r="AL116" s="395"/>
      <c r="AM116" s="395"/>
      <c r="AN116" s="395"/>
      <c r="AO116" s="395"/>
      <c r="AP116" s="395"/>
      <c r="AQ116" s="395"/>
      <c r="AR116" s="395"/>
      <c r="AS116" s="395"/>
      <c r="AT116" s="395"/>
      <c r="AU116" s="395"/>
      <c r="AV116" s="395"/>
      <c r="AW116" s="395"/>
      <c r="AX116" s="395"/>
      <c r="AY116" s="395"/>
      <c r="AZ116" s="395"/>
      <c r="BA116" s="395"/>
      <c r="BB116" s="395"/>
      <c r="BC116" s="395"/>
      <c r="BD116" s="395"/>
      <c r="BE116" s="395"/>
      <c r="BF116" s="395"/>
      <c r="BG116" s="395"/>
      <c r="BH116" s="395"/>
      <c r="BI116" s="395"/>
      <c r="BJ116" s="395"/>
      <c r="BK116" s="395"/>
      <c r="BL116" s="395"/>
      <c r="BM116" s="395"/>
      <c r="BN116" s="395"/>
      <c r="BO116" s="395"/>
      <c r="BP116" s="395"/>
      <c r="BQ116" s="395"/>
      <c r="BR116" s="395"/>
      <c r="BS116" s="395"/>
      <c r="BT116" s="395"/>
      <c r="BU116" s="395"/>
      <c r="BV116" s="395"/>
      <c r="BW116" s="395"/>
      <c r="BX116" s="395"/>
      <c r="BY116" s="395"/>
      <c r="BZ116" s="395"/>
      <c r="CA116" s="395"/>
      <c r="CB116" s="395"/>
      <c r="CC116" s="395"/>
      <c r="CD116" s="395"/>
      <c r="CE116" s="395"/>
      <c r="CF116" s="395"/>
      <c r="CG116" s="395"/>
      <c r="CH116" s="395"/>
      <c r="CI116" s="395"/>
      <c r="CJ116" s="395"/>
      <c r="CK116" s="395"/>
      <c r="CL116" s="395"/>
      <c r="CM116" s="395"/>
      <c r="CN116" s="395"/>
      <c r="CO116" s="395"/>
      <c r="CP116" s="395"/>
      <c r="CQ116" s="395"/>
      <c r="CR116" s="395"/>
      <c r="CS116" s="395"/>
      <c r="CT116" s="395"/>
      <c r="CU116" s="395"/>
      <c r="CV116" s="395"/>
      <c r="CW116" s="395"/>
      <c r="CX116" s="395"/>
      <c r="CY116" s="395"/>
      <c r="CZ116" s="395"/>
      <c r="DA116" s="395"/>
      <c r="DB116" s="395"/>
      <c r="DC116" s="395"/>
      <c r="DD116" s="395"/>
      <c r="DE116" s="395"/>
      <c r="DF116" s="395"/>
      <c r="DG116" s="395"/>
      <c r="DH116" s="395"/>
      <c r="DI116" s="395"/>
      <c r="DJ116" s="395"/>
      <c r="DK116" s="395"/>
      <c r="DL116" s="395"/>
      <c r="DM116" s="395"/>
      <c r="DN116" s="395"/>
      <c r="DO116" s="395"/>
      <c r="DP116" s="395"/>
      <c r="DQ116" s="395"/>
      <c r="DR116" s="395"/>
      <c r="DS116" s="395"/>
      <c r="DT116" s="395"/>
      <c r="DU116" s="395"/>
      <c r="DV116" s="395"/>
      <c r="DW116" s="395"/>
      <c r="DX116" s="395"/>
      <c r="DY116" s="395"/>
      <c r="DZ116" s="395"/>
      <c r="EA116" s="395"/>
      <c r="EB116" s="395"/>
      <c r="EC116" s="395"/>
      <c r="ED116" s="395"/>
      <c r="EE116" s="395"/>
      <c r="EF116" s="395"/>
      <c r="EG116" s="395"/>
      <c r="EH116" s="395"/>
      <c r="EI116" s="395"/>
      <c r="EJ116" s="395"/>
      <c r="EK116" s="395"/>
      <c r="EL116" s="395"/>
      <c r="EM116" s="395"/>
      <c r="EN116" s="395"/>
      <c r="EO116" s="395"/>
      <c r="EP116" s="395"/>
      <c r="EQ116" s="395"/>
      <c r="ER116" s="395"/>
      <c r="ES116" s="395"/>
      <c r="ET116" s="395"/>
      <c r="EU116" s="395"/>
      <c r="EV116" s="395"/>
      <c r="EW116" s="395"/>
      <c r="EX116" s="395"/>
      <c r="EY116" s="395"/>
      <c r="EZ116" s="395"/>
      <c r="FA116" s="395"/>
      <c r="FB116" s="395"/>
      <c r="FC116" s="395"/>
      <c r="FD116" s="395"/>
      <c r="FE116" s="395"/>
      <c r="FF116" s="395"/>
      <c r="FG116" s="395"/>
      <c r="FH116" s="395"/>
      <c r="FI116" s="395"/>
      <c r="FJ116" s="395"/>
      <c r="FK116" s="395"/>
      <c r="FL116" s="395"/>
      <c r="FM116" s="395"/>
      <c r="FN116" s="395"/>
      <c r="FO116" s="395"/>
      <c r="FP116" s="395"/>
      <c r="FQ116" s="395"/>
      <c r="FR116" s="395"/>
      <c r="FS116" s="395"/>
    </row>
    <row r="117" spans="1:175" ht="285" customHeight="1" x14ac:dyDescent="0.2">
      <c r="A117" s="458" t="s">
        <v>238</v>
      </c>
      <c r="B117" s="131">
        <v>1</v>
      </c>
      <c r="C117" s="9" t="s">
        <v>239</v>
      </c>
      <c r="D117" s="64" t="s">
        <v>32</v>
      </c>
      <c r="E117" s="8" t="s">
        <v>240</v>
      </c>
      <c r="F117" s="12" t="s">
        <v>241</v>
      </c>
      <c r="G117" s="13"/>
      <c r="H117" s="136" t="s">
        <v>928</v>
      </c>
      <c r="I117" s="131">
        <v>100</v>
      </c>
      <c r="J117" s="177"/>
      <c r="K117" s="395"/>
      <c r="L117" s="395"/>
      <c r="M117" s="395"/>
      <c r="N117" s="395"/>
      <c r="O117" s="395"/>
      <c r="P117" s="395"/>
      <c r="Q117" s="395"/>
      <c r="R117" s="395"/>
      <c r="S117" s="395"/>
      <c r="T117" s="395"/>
      <c r="U117" s="395"/>
      <c r="V117" s="395"/>
      <c r="W117" s="395"/>
      <c r="X117" s="395"/>
      <c r="Y117" s="395"/>
      <c r="Z117" s="395"/>
      <c r="AA117" s="395"/>
      <c r="AB117" s="395"/>
      <c r="AC117" s="395"/>
      <c r="AD117" s="395"/>
      <c r="AE117" s="395"/>
      <c r="AF117" s="395"/>
      <c r="AG117" s="395"/>
      <c r="AH117" s="395"/>
      <c r="AI117" s="395"/>
      <c r="AJ117" s="395"/>
      <c r="AK117" s="395"/>
      <c r="AL117" s="395"/>
      <c r="AM117" s="395"/>
      <c r="AN117" s="395"/>
      <c r="AO117" s="395"/>
      <c r="AP117" s="395"/>
      <c r="AQ117" s="395"/>
      <c r="AR117" s="395"/>
      <c r="AS117" s="395"/>
      <c r="AT117" s="395"/>
      <c r="AU117" s="395"/>
      <c r="AV117" s="395"/>
      <c r="AW117" s="395"/>
      <c r="AX117" s="395"/>
      <c r="AY117" s="395"/>
      <c r="AZ117" s="395"/>
      <c r="BA117" s="395"/>
      <c r="BB117" s="395"/>
      <c r="BC117" s="395"/>
      <c r="BD117" s="395"/>
      <c r="BE117" s="395"/>
      <c r="BF117" s="395"/>
      <c r="BG117" s="395"/>
      <c r="BH117" s="395"/>
      <c r="BI117" s="395"/>
      <c r="BJ117" s="395"/>
      <c r="BK117" s="395"/>
      <c r="BL117" s="395"/>
      <c r="BM117" s="395"/>
      <c r="BN117" s="395"/>
      <c r="BO117" s="395"/>
      <c r="BP117" s="395"/>
      <c r="BQ117" s="395"/>
      <c r="BR117" s="395"/>
      <c r="BS117" s="395"/>
      <c r="BT117" s="395"/>
      <c r="BU117" s="395"/>
      <c r="BV117" s="395"/>
      <c r="BW117" s="395"/>
      <c r="BX117" s="395"/>
      <c r="BY117" s="395"/>
      <c r="BZ117" s="395"/>
      <c r="CA117" s="395"/>
      <c r="CB117" s="395"/>
      <c r="CC117" s="395"/>
      <c r="CD117" s="395"/>
      <c r="CE117" s="395"/>
      <c r="CF117" s="395"/>
      <c r="CG117" s="395"/>
      <c r="CH117" s="395"/>
      <c r="CI117" s="395"/>
      <c r="CJ117" s="395"/>
      <c r="CK117" s="395"/>
      <c r="CL117" s="395"/>
      <c r="CM117" s="395"/>
      <c r="CN117" s="395"/>
      <c r="CO117" s="395"/>
      <c r="CP117" s="395"/>
      <c r="CQ117" s="395"/>
      <c r="CR117" s="395"/>
      <c r="CS117" s="395"/>
      <c r="CT117" s="395"/>
      <c r="CU117" s="395"/>
      <c r="CV117" s="395"/>
      <c r="CW117" s="395"/>
      <c r="CX117" s="395"/>
      <c r="CY117" s="395"/>
      <c r="CZ117" s="395"/>
      <c r="DA117" s="395"/>
      <c r="DB117" s="395"/>
      <c r="DC117" s="395"/>
      <c r="DD117" s="395"/>
      <c r="DE117" s="395"/>
      <c r="DF117" s="395"/>
      <c r="DG117" s="395"/>
      <c r="DH117" s="395"/>
      <c r="DI117" s="395"/>
      <c r="DJ117" s="395"/>
      <c r="DK117" s="395"/>
      <c r="DL117" s="395"/>
      <c r="DM117" s="395"/>
      <c r="DN117" s="395"/>
      <c r="DO117" s="395"/>
      <c r="DP117" s="395"/>
      <c r="DQ117" s="395"/>
      <c r="DR117" s="395"/>
      <c r="DS117" s="395"/>
      <c r="DT117" s="395"/>
      <c r="DU117" s="395"/>
      <c r="DV117" s="395"/>
      <c r="DW117" s="395"/>
      <c r="DX117" s="395"/>
      <c r="DY117" s="395"/>
      <c r="DZ117" s="395"/>
      <c r="EA117" s="395"/>
      <c r="EB117" s="395"/>
      <c r="EC117" s="395"/>
      <c r="ED117" s="395"/>
      <c r="EE117" s="395"/>
      <c r="EF117" s="395"/>
      <c r="EG117" s="395"/>
      <c r="EH117" s="395"/>
      <c r="EI117" s="395"/>
      <c r="EJ117" s="395"/>
      <c r="EK117" s="395"/>
      <c r="EL117" s="395"/>
      <c r="EM117" s="395"/>
      <c r="EN117" s="395"/>
      <c r="EO117" s="395"/>
      <c r="EP117" s="395"/>
      <c r="EQ117" s="395"/>
      <c r="ER117" s="395"/>
      <c r="ES117" s="395"/>
      <c r="ET117" s="395"/>
      <c r="EU117" s="395"/>
      <c r="EV117" s="395"/>
      <c r="EW117" s="395"/>
      <c r="EX117" s="395"/>
      <c r="EY117" s="395"/>
      <c r="EZ117" s="395"/>
      <c r="FA117" s="395"/>
      <c r="FB117" s="395"/>
      <c r="FC117" s="395"/>
      <c r="FD117" s="395"/>
      <c r="FE117" s="395"/>
      <c r="FF117" s="395"/>
      <c r="FG117" s="395"/>
      <c r="FH117" s="395"/>
      <c r="FI117" s="395"/>
      <c r="FJ117" s="395"/>
      <c r="FK117" s="395"/>
      <c r="FL117" s="395"/>
      <c r="FM117" s="395"/>
      <c r="FN117" s="395"/>
      <c r="FO117" s="395"/>
      <c r="FP117" s="395"/>
      <c r="FQ117" s="395"/>
      <c r="FR117" s="395"/>
      <c r="FS117" s="395"/>
    </row>
    <row r="118" spans="1:175" ht="123" customHeight="1" x14ac:dyDescent="0.25">
      <c r="A118" s="456"/>
      <c r="B118" s="131">
        <v>2</v>
      </c>
      <c r="C118" s="9" t="s">
        <v>242</v>
      </c>
      <c r="D118" s="181" t="s">
        <v>32</v>
      </c>
      <c r="E118" s="8" t="s">
        <v>42</v>
      </c>
      <c r="F118" s="12" t="s">
        <v>52</v>
      </c>
      <c r="G118" s="13"/>
      <c r="H118" s="136" t="s">
        <v>1058</v>
      </c>
      <c r="I118" s="131">
        <v>90</v>
      </c>
      <c r="J118" s="1"/>
    </row>
    <row r="119" spans="1:175" ht="210.75" customHeight="1" x14ac:dyDescent="0.25">
      <c r="A119" s="457"/>
      <c r="B119" s="131">
        <v>3</v>
      </c>
      <c r="C119" s="9" t="s">
        <v>243</v>
      </c>
      <c r="D119" s="181" t="s">
        <v>32</v>
      </c>
      <c r="E119" s="8" t="s">
        <v>42</v>
      </c>
      <c r="F119" s="12" t="s">
        <v>819</v>
      </c>
      <c r="G119" s="13"/>
      <c r="H119" s="136" t="s">
        <v>929</v>
      </c>
      <c r="I119" s="131">
        <v>100</v>
      </c>
      <c r="J119" s="19"/>
    </row>
    <row r="120" spans="1:175" ht="24.75" customHeight="1" x14ac:dyDescent="0.25">
      <c r="A120" s="33"/>
      <c r="B120" s="182"/>
      <c r="C120" s="35"/>
      <c r="D120" s="183"/>
      <c r="E120" s="184"/>
      <c r="F120" s="185"/>
      <c r="G120" s="185"/>
      <c r="H120" s="127" t="s">
        <v>27</v>
      </c>
      <c r="I120" s="153">
        <f>SUM(I107:I119)/13</f>
        <v>88.461538461538467</v>
      </c>
      <c r="J120" s="1"/>
    </row>
    <row r="121" spans="1:175" ht="37.5" customHeight="1" x14ac:dyDescent="0.25">
      <c r="A121" s="479" t="s">
        <v>1221</v>
      </c>
      <c r="B121" s="480"/>
      <c r="C121" s="480"/>
      <c r="D121" s="480"/>
      <c r="E121" s="480"/>
      <c r="F121" s="480"/>
      <c r="G121" s="480"/>
      <c r="H121" s="480"/>
      <c r="I121" s="481"/>
      <c r="J121" s="1"/>
    </row>
    <row r="122" spans="1:175" ht="219.75" customHeight="1" x14ac:dyDescent="0.25">
      <c r="A122" s="470" t="s">
        <v>244</v>
      </c>
      <c r="B122" s="98">
        <v>1</v>
      </c>
      <c r="C122" s="8" t="s">
        <v>245</v>
      </c>
      <c r="D122" s="10" t="s">
        <v>246</v>
      </c>
      <c r="E122" s="8" t="s">
        <v>85</v>
      </c>
      <c r="F122" s="12"/>
      <c r="G122" s="13"/>
      <c r="H122" s="93" t="s">
        <v>1059</v>
      </c>
      <c r="I122" s="32">
        <v>90</v>
      </c>
      <c r="J122" s="1"/>
    </row>
    <row r="123" spans="1:175" ht="165.75" customHeight="1" x14ac:dyDescent="0.25">
      <c r="A123" s="471"/>
      <c r="B123" s="98" t="s">
        <v>92</v>
      </c>
      <c r="C123" s="8" t="s">
        <v>247</v>
      </c>
      <c r="D123" s="10" t="s">
        <v>32</v>
      </c>
      <c r="E123" s="8" t="s">
        <v>85</v>
      </c>
      <c r="F123" s="12" t="s">
        <v>248</v>
      </c>
      <c r="G123" s="12"/>
      <c r="H123" s="411" t="s">
        <v>1060</v>
      </c>
      <c r="I123" s="131">
        <v>100</v>
      </c>
      <c r="J123" s="1"/>
    </row>
    <row r="124" spans="1:175" ht="76.5" customHeight="1" x14ac:dyDescent="0.25">
      <c r="A124" s="471"/>
      <c r="B124" s="98" t="s">
        <v>95</v>
      </c>
      <c r="C124" s="8" t="s">
        <v>249</v>
      </c>
      <c r="D124" s="10">
        <v>2022</v>
      </c>
      <c r="E124" s="8" t="s">
        <v>85</v>
      </c>
      <c r="F124" s="12"/>
      <c r="G124" s="12"/>
      <c r="H124" s="88" t="s">
        <v>930</v>
      </c>
      <c r="I124" s="131">
        <v>90</v>
      </c>
      <c r="J124" s="1"/>
    </row>
    <row r="125" spans="1:175" ht="107.25" customHeight="1" x14ac:dyDescent="0.25">
      <c r="A125" s="471"/>
      <c r="B125" s="98" t="s">
        <v>98</v>
      </c>
      <c r="C125" s="8" t="s">
        <v>250</v>
      </c>
      <c r="D125" s="10" t="s">
        <v>135</v>
      </c>
      <c r="E125" s="8" t="s">
        <v>85</v>
      </c>
      <c r="F125" s="12" t="s">
        <v>251</v>
      </c>
      <c r="G125" s="12"/>
      <c r="H125" s="88" t="s">
        <v>755</v>
      </c>
      <c r="I125" s="131">
        <v>70</v>
      </c>
      <c r="J125" s="1"/>
    </row>
    <row r="126" spans="1:175" ht="404.25" customHeight="1" x14ac:dyDescent="0.25">
      <c r="A126" s="471"/>
      <c r="B126" s="98" t="s">
        <v>100</v>
      </c>
      <c r="C126" s="8" t="s">
        <v>252</v>
      </c>
      <c r="D126" s="10" t="s">
        <v>32</v>
      </c>
      <c r="E126" s="8" t="s">
        <v>85</v>
      </c>
      <c r="F126" s="12" t="s">
        <v>36</v>
      </c>
      <c r="G126" s="13"/>
      <c r="H126" s="140" t="s">
        <v>931</v>
      </c>
      <c r="I126" s="131">
        <v>100</v>
      </c>
      <c r="J126" s="1"/>
    </row>
    <row r="127" spans="1:175" ht="256.5" customHeight="1" x14ac:dyDescent="0.25">
      <c r="A127" s="472"/>
      <c r="B127" s="98" t="s">
        <v>152</v>
      </c>
      <c r="C127" s="8" t="s">
        <v>253</v>
      </c>
      <c r="D127" s="10" t="s">
        <v>32</v>
      </c>
      <c r="E127" s="8" t="s">
        <v>85</v>
      </c>
      <c r="F127" s="8" t="s">
        <v>820</v>
      </c>
      <c r="G127" s="13"/>
      <c r="H127" s="165" t="s">
        <v>932</v>
      </c>
      <c r="I127" s="131">
        <v>90</v>
      </c>
      <c r="J127" s="1"/>
    </row>
    <row r="128" spans="1:175" ht="168" customHeight="1" x14ac:dyDescent="0.25">
      <c r="A128" s="455" t="s">
        <v>254</v>
      </c>
      <c r="B128" s="98">
        <v>1</v>
      </c>
      <c r="C128" s="8" t="s">
        <v>255</v>
      </c>
      <c r="D128" s="186" t="s">
        <v>135</v>
      </c>
      <c r="E128" s="8" t="s">
        <v>62</v>
      </c>
      <c r="F128" s="137" t="s">
        <v>821</v>
      </c>
      <c r="G128" s="12"/>
      <c r="H128" s="88" t="s">
        <v>1061</v>
      </c>
      <c r="I128" s="131">
        <v>90</v>
      </c>
      <c r="J128" s="1"/>
    </row>
    <row r="129" spans="1:10" ht="152.25" customHeight="1" x14ac:dyDescent="0.25">
      <c r="A129" s="455"/>
      <c r="B129" s="98">
        <v>2</v>
      </c>
      <c r="C129" s="8" t="s">
        <v>256</v>
      </c>
      <c r="D129" s="187" t="s">
        <v>135</v>
      </c>
      <c r="E129" s="163" t="s">
        <v>62</v>
      </c>
      <c r="F129" s="8" t="s">
        <v>822</v>
      </c>
      <c r="G129" s="12"/>
      <c r="H129" s="188" t="s">
        <v>933</v>
      </c>
      <c r="I129" s="131">
        <v>100</v>
      </c>
      <c r="J129" s="1"/>
    </row>
    <row r="130" spans="1:10" s="396" customFormat="1" ht="143.25" customHeight="1" x14ac:dyDescent="0.25">
      <c r="A130" s="455" t="s">
        <v>257</v>
      </c>
      <c r="B130" s="8">
        <v>1</v>
      </c>
      <c r="C130" s="9" t="s">
        <v>258</v>
      </c>
      <c r="D130" s="187" t="s">
        <v>135</v>
      </c>
      <c r="E130" s="8" t="s">
        <v>259</v>
      </c>
      <c r="F130" s="8" t="s">
        <v>823</v>
      </c>
      <c r="G130" s="13"/>
      <c r="H130" s="189" t="s">
        <v>934</v>
      </c>
      <c r="I130" s="131">
        <v>30</v>
      </c>
      <c r="J130" s="1"/>
    </row>
    <row r="131" spans="1:10" ht="75.75" customHeight="1" x14ac:dyDescent="0.25">
      <c r="A131" s="455"/>
      <c r="B131" s="8">
        <v>2</v>
      </c>
      <c r="C131" s="9" t="s">
        <v>260</v>
      </c>
      <c r="D131" s="141" t="s">
        <v>66</v>
      </c>
      <c r="E131" s="11" t="s">
        <v>85</v>
      </c>
      <c r="F131" s="103"/>
      <c r="G131" s="103"/>
      <c r="H131" s="88" t="s">
        <v>1162</v>
      </c>
      <c r="I131" s="131">
        <v>90</v>
      </c>
      <c r="J131" s="1"/>
    </row>
    <row r="132" spans="1:10" ht="84.75" customHeight="1" x14ac:dyDescent="0.25">
      <c r="A132" s="455"/>
      <c r="B132" s="8">
        <v>3</v>
      </c>
      <c r="C132" s="9" t="s">
        <v>261</v>
      </c>
      <c r="D132" s="16" t="s">
        <v>32</v>
      </c>
      <c r="E132" s="11" t="s">
        <v>85</v>
      </c>
      <c r="F132" s="184" t="s">
        <v>262</v>
      </c>
      <c r="G132" s="9"/>
      <c r="H132" s="88" t="s">
        <v>1062</v>
      </c>
      <c r="I132" s="131">
        <v>100</v>
      </c>
      <c r="J132" s="57"/>
    </row>
    <row r="133" spans="1:10" ht="15.75" x14ac:dyDescent="0.25">
      <c r="A133" s="99"/>
      <c r="B133" s="184"/>
      <c r="C133" s="35"/>
      <c r="D133" s="36"/>
      <c r="E133" s="37"/>
      <c r="F133" s="184"/>
      <c r="G133" s="35"/>
      <c r="H133" s="127" t="s">
        <v>27</v>
      </c>
      <c r="I133" s="153">
        <f>SUM(I122:I132)/11</f>
        <v>86.36363636363636</v>
      </c>
      <c r="J133" s="57"/>
    </row>
    <row r="134" spans="1:10" ht="15.75" x14ac:dyDescent="0.25">
      <c r="A134" s="474" t="s">
        <v>263</v>
      </c>
      <c r="B134" s="475"/>
      <c r="C134" s="475"/>
      <c r="D134" s="475"/>
      <c r="E134" s="475"/>
      <c r="F134" s="475"/>
      <c r="G134" s="475"/>
      <c r="H134" s="475"/>
      <c r="I134" s="476"/>
      <c r="J134" s="1"/>
    </row>
    <row r="135" spans="1:10" ht="35.25" customHeight="1" x14ac:dyDescent="0.25">
      <c r="A135" s="474" t="s">
        <v>1226</v>
      </c>
      <c r="B135" s="475"/>
      <c r="C135" s="475"/>
      <c r="D135" s="475"/>
      <c r="E135" s="475"/>
      <c r="F135" s="475"/>
      <c r="G135" s="475"/>
      <c r="H135" s="475"/>
      <c r="I135" s="476"/>
      <c r="J135" s="1"/>
    </row>
    <row r="136" spans="1:10" ht="104.25" customHeight="1" x14ac:dyDescent="0.25">
      <c r="A136" s="458" t="s">
        <v>264</v>
      </c>
      <c r="B136" s="28">
        <v>1</v>
      </c>
      <c r="C136" s="8" t="s">
        <v>265</v>
      </c>
      <c r="D136" s="10" t="s">
        <v>32</v>
      </c>
      <c r="E136" s="8" t="s">
        <v>42</v>
      </c>
      <c r="F136" s="8" t="s">
        <v>266</v>
      </c>
      <c r="G136" s="99"/>
      <c r="H136" s="121" t="s">
        <v>886</v>
      </c>
      <c r="I136" s="131">
        <v>100</v>
      </c>
      <c r="J136" s="1"/>
    </row>
    <row r="137" spans="1:10" ht="91.5" customHeight="1" x14ac:dyDescent="0.25">
      <c r="A137" s="456"/>
      <c r="B137" s="20">
        <v>2</v>
      </c>
      <c r="C137" s="137" t="s">
        <v>267</v>
      </c>
      <c r="D137" s="59" t="s">
        <v>32</v>
      </c>
      <c r="E137" s="137" t="s">
        <v>42</v>
      </c>
      <c r="F137" s="137" t="s">
        <v>268</v>
      </c>
      <c r="G137" s="92"/>
      <c r="H137" s="140" t="s">
        <v>887</v>
      </c>
      <c r="I137" s="131">
        <v>100</v>
      </c>
      <c r="J137" s="1"/>
    </row>
    <row r="138" spans="1:10" ht="154.5" customHeight="1" x14ac:dyDescent="0.25">
      <c r="A138" s="457"/>
      <c r="B138" s="28">
        <v>3</v>
      </c>
      <c r="C138" s="8" t="s">
        <v>269</v>
      </c>
      <c r="D138" s="10" t="s">
        <v>270</v>
      </c>
      <c r="E138" s="8" t="s">
        <v>42</v>
      </c>
      <c r="F138" s="8" t="s">
        <v>271</v>
      </c>
      <c r="G138" s="99"/>
      <c r="H138" s="140" t="s">
        <v>935</v>
      </c>
      <c r="I138" s="131">
        <v>90</v>
      </c>
      <c r="J138" s="1"/>
    </row>
    <row r="139" spans="1:10" ht="117.75" customHeight="1" x14ac:dyDescent="0.25">
      <c r="A139" s="190" t="s">
        <v>272</v>
      </c>
      <c r="B139" s="28">
        <v>1</v>
      </c>
      <c r="C139" s="8" t="s">
        <v>273</v>
      </c>
      <c r="D139" s="59" t="s">
        <v>270</v>
      </c>
      <c r="E139" s="137" t="s">
        <v>42</v>
      </c>
      <c r="F139" s="8" t="s">
        <v>274</v>
      </c>
      <c r="G139" s="99"/>
      <c r="H139" s="140" t="s">
        <v>936</v>
      </c>
      <c r="I139" s="131">
        <v>90</v>
      </c>
      <c r="J139" s="1"/>
    </row>
    <row r="140" spans="1:10" ht="150.75" customHeight="1" x14ac:dyDescent="0.25">
      <c r="A140" s="458" t="s">
        <v>275</v>
      </c>
      <c r="B140" s="17">
        <v>1</v>
      </c>
      <c r="C140" s="8" t="s">
        <v>276</v>
      </c>
      <c r="D140" s="187" t="s">
        <v>32</v>
      </c>
      <c r="E140" s="8" t="s">
        <v>59</v>
      </c>
      <c r="F140" s="8" t="s">
        <v>277</v>
      </c>
      <c r="G140" s="99"/>
      <c r="H140" s="140" t="s">
        <v>1063</v>
      </c>
      <c r="I140" s="131">
        <v>100</v>
      </c>
      <c r="J140" s="1"/>
    </row>
    <row r="141" spans="1:10" ht="123.75" customHeight="1" x14ac:dyDescent="0.25">
      <c r="A141" s="456"/>
      <c r="B141" s="28">
        <v>2</v>
      </c>
      <c r="C141" s="47" t="s">
        <v>278</v>
      </c>
      <c r="D141" s="10" t="s">
        <v>32</v>
      </c>
      <c r="E141" s="8" t="s">
        <v>15</v>
      </c>
      <c r="F141" s="8" t="s">
        <v>279</v>
      </c>
      <c r="G141" s="17"/>
      <c r="H141" s="140" t="s">
        <v>746</v>
      </c>
      <c r="I141" s="131">
        <v>100</v>
      </c>
      <c r="J141" s="1"/>
    </row>
    <row r="142" spans="1:10" ht="85.5" customHeight="1" x14ac:dyDescent="0.25">
      <c r="A142" s="458" t="s">
        <v>1064</v>
      </c>
      <c r="B142" s="28">
        <v>1</v>
      </c>
      <c r="C142" s="8" t="s">
        <v>280</v>
      </c>
      <c r="D142" s="10" t="s">
        <v>66</v>
      </c>
      <c r="E142" s="8" t="s">
        <v>42</v>
      </c>
      <c r="F142" s="28"/>
      <c r="G142" s="17"/>
      <c r="H142" s="140" t="s">
        <v>747</v>
      </c>
      <c r="I142" s="131">
        <v>100</v>
      </c>
      <c r="J142" s="1"/>
    </row>
    <row r="143" spans="1:10" ht="150" customHeight="1" x14ac:dyDescent="0.25">
      <c r="A143" s="457"/>
      <c r="B143" s="28">
        <v>2</v>
      </c>
      <c r="C143" s="8" t="s">
        <v>1065</v>
      </c>
      <c r="D143" s="64">
        <v>2021</v>
      </c>
      <c r="E143" s="8" t="s">
        <v>42</v>
      </c>
      <c r="F143" s="28"/>
      <c r="G143" s="17"/>
      <c r="H143" s="140" t="s">
        <v>1066</v>
      </c>
      <c r="I143" s="131">
        <v>100</v>
      </c>
      <c r="J143" s="1"/>
    </row>
    <row r="144" spans="1:10" ht="105" customHeight="1" x14ac:dyDescent="0.25">
      <c r="A144" s="458" t="s">
        <v>281</v>
      </c>
      <c r="B144" s="8">
        <v>1</v>
      </c>
      <c r="C144" s="8" t="s">
        <v>282</v>
      </c>
      <c r="D144" s="10" t="s">
        <v>32</v>
      </c>
      <c r="E144" s="8" t="s">
        <v>283</v>
      </c>
      <c r="F144" s="8" t="s">
        <v>824</v>
      </c>
      <c r="G144" s="99"/>
      <c r="H144" s="140" t="s">
        <v>756</v>
      </c>
      <c r="I144" s="131">
        <v>70</v>
      </c>
      <c r="J144" s="1"/>
    </row>
    <row r="145" spans="1:11" ht="119.25" customHeight="1" x14ac:dyDescent="0.25">
      <c r="A145" s="457"/>
      <c r="B145" s="8">
        <v>2</v>
      </c>
      <c r="C145" s="8" t="s">
        <v>284</v>
      </c>
      <c r="D145" s="10" t="s">
        <v>32</v>
      </c>
      <c r="E145" s="8" t="s">
        <v>285</v>
      </c>
      <c r="F145" s="8" t="s">
        <v>825</v>
      </c>
      <c r="G145" s="99"/>
      <c r="H145" s="140" t="s">
        <v>888</v>
      </c>
      <c r="I145" s="131">
        <v>90</v>
      </c>
      <c r="J145" s="1"/>
    </row>
    <row r="146" spans="1:11" ht="234" customHeight="1" x14ac:dyDescent="0.25">
      <c r="A146" s="137" t="s">
        <v>286</v>
      </c>
      <c r="B146" s="20">
        <v>1</v>
      </c>
      <c r="C146" s="191" t="s">
        <v>287</v>
      </c>
      <c r="D146" s="59" t="s">
        <v>32</v>
      </c>
      <c r="E146" s="137" t="s">
        <v>15</v>
      </c>
      <c r="F146" s="12" t="s">
        <v>288</v>
      </c>
      <c r="G146" s="23"/>
      <c r="H146" s="166" t="s">
        <v>790</v>
      </c>
      <c r="I146" s="131">
        <v>100</v>
      </c>
      <c r="J146" s="1"/>
    </row>
    <row r="147" spans="1:11" ht="201" customHeight="1" x14ac:dyDescent="0.25">
      <c r="A147" s="455" t="s">
        <v>289</v>
      </c>
      <c r="B147" s="28">
        <v>1</v>
      </c>
      <c r="C147" s="192" t="s">
        <v>290</v>
      </c>
      <c r="D147" s="10" t="s">
        <v>32</v>
      </c>
      <c r="E147" s="8" t="s">
        <v>15</v>
      </c>
      <c r="F147" s="12" t="s">
        <v>291</v>
      </c>
      <c r="G147" s="26"/>
      <c r="H147" s="193" t="s">
        <v>1067</v>
      </c>
      <c r="I147" s="131">
        <v>100</v>
      </c>
      <c r="J147" s="1"/>
    </row>
    <row r="148" spans="1:11" ht="211.5" customHeight="1" x14ac:dyDescent="0.25">
      <c r="A148" s="455"/>
      <c r="B148" s="28">
        <v>2</v>
      </c>
      <c r="C148" s="192" t="s">
        <v>292</v>
      </c>
      <c r="D148" s="10" t="s">
        <v>32</v>
      </c>
      <c r="E148" s="8" t="s">
        <v>42</v>
      </c>
      <c r="F148" s="8" t="s">
        <v>288</v>
      </c>
      <c r="G148" s="23"/>
      <c r="H148" s="194" t="s">
        <v>1244</v>
      </c>
      <c r="I148" s="131">
        <v>90</v>
      </c>
      <c r="J148" s="1"/>
    </row>
    <row r="149" spans="1:11" ht="129" customHeight="1" x14ac:dyDescent="0.25">
      <c r="A149" s="455"/>
      <c r="B149" s="28">
        <v>3</v>
      </c>
      <c r="C149" s="192" t="s">
        <v>1068</v>
      </c>
      <c r="D149" s="10" t="s">
        <v>32</v>
      </c>
      <c r="E149" s="8" t="s">
        <v>15</v>
      </c>
      <c r="F149" s="12" t="s">
        <v>826</v>
      </c>
      <c r="G149" s="26"/>
      <c r="H149" s="195" t="s">
        <v>890</v>
      </c>
      <c r="I149" s="131">
        <v>100</v>
      </c>
      <c r="J149" s="1"/>
    </row>
    <row r="150" spans="1:11" ht="298.5" customHeight="1" x14ac:dyDescent="0.25">
      <c r="A150" s="8" t="s">
        <v>293</v>
      </c>
      <c r="B150" s="28">
        <v>1</v>
      </c>
      <c r="C150" s="8" t="s">
        <v>294</v>
      </c>
      <c r="D150" s="10" t="s">
        <v>32</v>
      </c>
      <c r="E150" s="8" t="s">
        <v>42</v>
      </c>
      <c r="F150" s="137" t="s">
        <v>295</v>
      </c>
      <c r="G150" s="196"/>
      <c r="H150" s="193" t="s">
        <v>937</v>
      </c>
      <c r="I150" s="131">
        <v>90</v>
      </c>
      <c r="J150" s="1"/>
    </row>
    <row r="151" spans="1:11" ht="24.75" customHeight="1" x14ac:dyDescent="0.25">
      <c r="A151" s="99"/>
      <c r="B151" s="34"/>
      <c r="C151" s="184"/>
      <c r="D151" s="197"/>
      <c r="E151" s="184"/>
      <c r="F151" s="97"/>
      <c r="G151" s="198"/>
      <c r="H151" s="199" t="s">
        <v>1245</v>
      </c>
      <c r="I151" s="153">
        <f>SUM(I136:I150)/15</f>
        <v>94.666666666666671</v>
      </c>
      <c r="J151" s="1"/>
    </row>
    <row r="152" spans="1:11" s="396" customFormat="1" ht="36.75" customHeight="1" x14ac:dyDescent="0.25">
      <c r="A152" s="474" t="s">
        <v>1227</v>
      </c>
      <c r="B152" s="475"/>
      <c r="C152" s="475"/>
      <c r="D152" s="475"/>
      <c r="E152" s="475"/>
      <c r="F152" s="475"/>
      <c r="G152" s="475"/>
      <c r="H152" s="475"/>
      <c r="I152" s="476"/>
      <c r="J152" s="57"/>
      <c r="K152" s="355"/>
    </row>
    <row r="153" spans="1:11" ht="261" customHeight="1" x14ac:dyDescent="0.25">
      <c r="A153" s="458" t="s">
        <v>296</v>
      </c>
      <c r="B153" s="98">
        <v>1</v>
      </c>
      <c r="C153" s="8" t="s">
        <v>297</v>
      </c>
      <c r="D153" s="64" t="s">
        <v>32</v>
      </c>
      <c r="E153" s="28"/>
      <c r="F153" s="12" t="s">
        <v>298</v>
      </c>
      <c r="G153" s="12"/>
      <c r="H153" s="200" t="s">
        <v>1175</v>
      </c>
      <c r="I153" s="201">
        <v>100</v>
      </c>
      <c r="J153" s="1"/>
    </row>
    <row r="154" spans="1:11" ht="148.5" customHeight="1" x14ac:dyDescent="0.25">
      <c r="A154" s="456"/>
      <c r="B154" s="98" t="s">
        <v>92</v>
      </c>
      <c r="C154" s="8" t="s">
        <v>299</v>
      </c>
      <c r="D154" s="64" t="s">
        <v>32</v>
      </c>
      <c r="E154" s="28"/>
      <c r="F154" s="12" t="s">
        <v>300</v>
      </c>
      <c r="G154" s="12"/>
      <c r="H154" s="202" t="s">
        <v>1069</v>
      </c>
      <c r="I154" s="201">
        <v>100</v>
      </c>
      <c r="J154" s="1"/>
    </row>
    <row r="155" spans="1:11" ht="292.5" customHeight="1" x14ac:dyDescent="0.25">
      <c r="A155" s="457"/>
      <c r="B155" s="98" t="s">
        <v>95</v>
      </c>
      <c r="C155" s="8" t="s">
        <v>301</v>
      </c>
      <c r="D155" s="64" t="s">
        <v>32</v>
      </c>
      <c r="E155" s="28"/>
      <c r="F155" s="12" t="s">
        <v>302</v>
      </c>
      <c r="G155" s="12"/>
      <c r="H155" s="412" t="s">
        <v>938</v>
      </c>
      <c r="I155" s="201">
        <v>100</v>
      </c>
      <c r="J155" s="1"/>
    </row>
    <row r="156" spans="1:11" ht="257.25" customHeight="1" x14ac:dyDescent="0.25">
      <c r="A156" s="8" t="s">
        <v>303</v>
      </c>
      <c r="B156" s="8">
        <v>1</v>
      </c>
      <c r="C156" s="8" t="s">
        <v>304</v>
      </c>
      <c r="D156" s="10" t="s">
        <v>32</v>
      </c>
      <c r="E156" s="8" t="s">
        <v>305</v>
      </c>
      <c r="F156" s="166" t="s">
        <v>306</v>
      </c>
      <c r="G156" s="8"/>
      <c r="H156" s="203" t="s">
        <v>1111</v>
      </c>
      <c r="I156" s="204">
        <v>100</v>
      </c>
      <c r="J156" s="1"/>
    </row>
    <row r="157" spans="1:11" ht="15.75" x14ac:dyDescent="0.25">
      <c r="A157" s="99"/>
      <c r="B157" s="184"/>
      <c r="C157" s="184"/>
      <c r="D157" s="197"/>
      <c r="E157" s="184"/>
      <c r="F157" s="205"/>
      <c r="G157" s="184"/>
      <c r="H157" s="127" t="s">
        <v>27</v>
      </c>
      <c r="I157" s="40">
        <f>SUM(I153:I156)/4</f>
        <v>100</v>
      </c>
      <c r="J157" s="1"/>
    </row>
    <row r="158" spans="1:11" ht="68.25" customHeight="1" x14ac:dyDescent="0.25">
      <c r="A158" s="474" t="s">
        <v>1229</v>
      </c>
      <c r="B158" s="475"/>
      <c r="C158" s="475"/>
      <c r="D158" s="475"/>
      <c r="E158" s="475"/>
      <c r="F158" s="475"/>
      <c r="G158" s="475"/>
      <c r="H158" s="475"/>
      <c r="I158" s="476"/>
      <c r="J158" s="1"/>
    </row>
    <row r="159" spans="1:11" ht="91.5" customHeight="1" x14ac:dyDescent="0.25">
      <c r="A159" s="470" t="s">
        <v>307</v>
      </c>
      <c r="B159" s="28">
        <v>1</v>
      </c>
      <c r="C159" s="8" t="s">
        <v>308</v>
      </c>
      <c r="D159" s="64" t="s">
        <v>309</v>
      </c>
      <c r="E159" s="28"/>
      <c r="F159" s="12"/>
      <c r="G159" s="13"/>
      <c r="H159" s="206" t="s">
        <v>714</v>
      </c>
      <c r="I159" s="207">
        <v>70</v>
      </c>
      <c r="J159" s="1"/>
    </row>
    <row r="160" spans="1:11" ht="238.5" customHeight="1" x14ac:dyDescent="0.25">
      <c r="A160" s="471"/>
      <c r="B160" s="28">
        <v>2</v>
      </c>
      <c r="C160" s="8" t="s">
        <v>310</v>
      </c>
      <c r="D160" s="64" t="s">
        <v>270</v>
      </c>
      <c r="E160" s="8" t="s">
        <v>311</v>
      </c>
      <c r="F160" s="8" t="s">
        <v>827</v>
      </c>
      <c r="G160" s="17"/>
      <c r="H160" s="208" t="s">
        <v>1070</v>
      </c>
      <c r="I160" s="207">
        <v>100</v>
      </c>
      <c r="J160" s="1"/>
    </row>
    <row r="161" spans="1:10" ht="130.5" customHeight="1" x14ac:dyDescent="0.25">
      <c r="A161" s="471"/>
      <c r="B161" s="28">
        <v>3</v>
      </c>
      <c r="C161" s="209" t="s">
        <v>312</v>
      </c>
      <c r="D161" s="64" t="s">
        <v>270</v>
      </c>
      <c r="E161" s="8" t="s">
        <v>313</v>
      </c>
      <c r="F161" s="8" t="s">
        <v>828</v>
      </c>
      <c r="G161" s="210"/>
      <c r="H161" s="208" t="s">
        <v>715</v>
      </c>
      <c r="I161" s="207">
        <v>90</v>
      </c>
      <c r="J161" s="1"/>
    </row>
    <row r="162" spans="1:10" s="397" customFormat="1" ht="211.5" customHeight="1" x14ac:dyDescent="0.25">
      <c r="A162" s="471"/>
      <c r="B162" s="28">
        <v>4</v>
      </c>
      <c r="C162" s="8" t="s">
        <v>314</v>
      </c>
      <c r="D162" s="64" t="s">
        <v>270</v>
      </c>
      <c r="E162" s="8" t="s">
        <v>222</v>
      </c>
      <c r="F162" s="8" t="s">
        <v>1071</v>
      </c>
      <c r="G162" s="17"/>
      <c r="H162" s="208" t="s">
        <v>1072</v>
      </c>
      <c r="I162" s="207">
        <v>100</v>
      </c>
      <c r="J162" s="211"/>
    </row>
    <row r="163" spans="1:10" s="397" customFormat="1" ht="126" customHeight="1" x14ac:dyDescent="0.25">
      <c r="A163" s="471"/>
      <c r="B163" s="28">
        <v>5</v>
      </c>
      <c r="C163" s="8" t="s">
        <v>315</v>
      </c>
      <c r="D163" s="64" t="s">
        <v>270</v>
      </c>
      <c r="E163" s="8" t="s">
        <v>208</v>
      </c>
      <c r="F163" s="8" t="s">
        <v>829</v>
      </c>
      <c r="G163" s="17"/>
      <c r="H163" s="212" t="s">
        <v>1073</v>
      </c>
      <c r="I163" s="213">
        <v>90</v>
      </c>
      <c r="J163" s="211"/>
    </row>
    <row r="164" spans="1:10" ht="143.25" customHeight="1" x14ac:dyDescent="0.25">
      <c r="A164" s="471"/>
      <c r="B164" s="28"/>
      <c r="C164" s="209" t="s">
        <v>316</v>
      </c>
      <c r="D164" s="64" t="s">
        <v>270</v>
      </c>
      <c r="E164" s="8" t="s">
        <v>317</v>
      </c>
      <c r="F164" s="103" t="s">
        <v>830</v>
      </c>
      <c r="G164" s="26"/>
      <c r="H164" s="214" t="s">
        <v>939</v>
      </c>
      <c r="I164" s="213">
        <v>100</v>
      </c>
      <c r="J164" s="1"/>
    </row>
    <row r="165" spans="1:10" ht="192" customHeight="1" x14ac:dyDescent="0.25">
      <c r="A165" s="137" t="s">
        <v>318</v>
      </c>
      <c r="B165" s="28">
        <v>1</v>
      </c>
      <c r="C165" s="8" t="s">
        <v>319</v>
      </c>
      <c r="D165" s="10" t="s">
        <v>32</v>
      </c>
      <c r="E165" s="8" t="s">
        <v>317</v>
      </c>
      <c r="F165" s="8" t="s">
        <v>831</v>
      </c>
      <c r="G165" s="28"/>
      <c r="H165" s="215" t="s">
        <v>1074</v>
      </c>
      <c r="I165" s="207">
        <v>100</v>
      </c>
      <c r="J165" s="1"/>
    </row>
    <row r="166" spans="1:10" ht="145.5" customHeight="1" x14ac:dyDescent="0.25">
      <c r="A166" s="137" t="s">
        <v>320</v>
      </c>
      <c r="B166" s="28">
        <v>1</v>
      </c>
      <c r="C166" s="8" t="s">
        <v>321</v>
      </c>
      <c r="D166" s="64" t="s">
        <v>270</v>
      </c>
      <c r="E166" s="8" t="s">
        <v>322</v>
      </c>
      <c r="F166" s="8" t="s">
        <v>323</v>
      </c>
      <c r="G166" s="17"/>
      <c r="H166" s="214" t="s">
        <v>716</v>
      </c>
      <c r="I166" s="213">
        <v>90</v>
      </c>
      <c r="J166" s="1"/>
    </row>
    <row r="167" spans="1:10" ht="184.5" customHeight="1" x14ac:dyDescent="0.25">
      <c r="A167" s="458" t="s">
        <v>1075</v>
      </c>
      <c r="B167" s="8">
        <v>1</v>
      </c>
      <c r="C167" s="216" t="s">
        <v>324</v>
      </c>
      <c r="D167" s="10" t="s">
        <v>32</v>
      </c>
      <c r="E167" s="8" t="s">
        <v>325</v>
      </c>
      <c r="F167" s="9" t="s">
        <v>832</v>
      </c>
      <c r="G167" s="217"/>
      <c r="H167" s="218" t="s">
        <v>1076</v>
      </c>
      <c r="I167" s="207">
        <v>100</v>
      </c>
      <c r="J167" s="1"/>
    </row>
    <row r="168" spans="1:10" ht="181.5" customHeight="1" x14ac:dyDescent="0.25">
      <c r="A168" s="456"/>
      <c r="B168" s="8">
        <v>2</v>
      </c>
      <c r="C168" s="209" t="s">
        <v>326</v>
      </c>
      <c r="D168" s="10" t="s">
        <v>32</v>
      </c>
      <c r="E168" s="8" t="s">
        <v>325</v>
      </c>
      <c r="F168" s="9" t="s">
        <v>833</v>
      </c>
      <c r="G168" s="54"/>
      <c r="H168" s="219" t="s">
        <v>1077</v>
      </c>
      <c r="I168" s="207">
        <v>100</v>
      </c>
      <c r="J168" s="1"/>
    </row>
    <row r="169" spans="1:10" ht="160.5" customHeight="1" x14ac:dyDescent="0.25">
      <c r="A169" s="456"/>
      <c r="B169" s="8">
        <v>3</v>
      </c>
      <c r="C169" s="209" t="s">
        <v>327</v>
      </c>
      <c r="D169" s="10" t="s">
        <v>32</v>
      </c>
      <c r="E169" s="140" t="s">
        <v>328</v>
      </c>
      <c r="F169" s="54" t="s">
        <v>329</v>
      </c>
      <c r="G169" s="13"/>
      <c r="H169" s="220" t="s">
        <v>1078</v>
      </c>
      <c r="I169" s="207">
        <v>100</v>
      </c>
      <c r="J169" s="1"/>
    </row>
    <row r="170" spans="1:10" ht="123.75" customHeight="1" x14ac:dyDescent="0.25">
      <c r="A170" s="456"/>
      <c r="B170" s="8">
        <v>4</v>
      </c>
      <c r="C170" s="8" t="s">
        <v>330</v>
      </c>
      <c r="D170" s="10" t="s">
        <v>32</v>
      </c>
      <c r="E170" s="140" t="s">
        <v>331</v>
      </c>
      <c r="F170" s="54" t="s">
        <v>834</v>
      </c>
      <c r="G170" s="13"/>
      <c r="H170" s="220" t="s">
        <v>717</v>
      </c>
      <c r="I170" s="207">
        <v>100</v>
      </c>
      <c r="J170" s="1"/>
    </row>
    <row r="171" spans="1:10" ht="145.5" customHeight="1" x14ac:dyDescent="0.25">
      <c r="A171" s="457"/>
      <c r="B171" s="8">
        <v>5</v>
      </c>
      <c r="C171" s="8" t="s">
        <v>332</v>
      </c>
      <c r="D171" s="10" t="s">
        <v>32</v>
      </c>
      <c r="E171" s="140" t="s">
        <v>333</v>
      </c>
      <c r="F171" s="8" t="s">
        <v>52</v>
      </c>
      <c r="G171" s="99"/>
      <c r="H171" s="220" t="s">
        <v>940</v>
      </c>
      <c r="I171" s="207">
        <v>100</v>
      </c>
      <c r="J171" s="1"/>
    </row>
    <row r="172" spans="1:10" ht="165.75" customHeight="1" x14ac:dyDescent="0.25">
      <c r="A172" s="458" t="s">
        <v>1079</v>
      </c>
      <c r="B172" s="8">
        <v>1</v>
      </c>
      <c r="C172" s="209" t="s">
        <v>334</v>
      </c>
      <c r="D172" s="10" t="s">
        <v>32</v>
      </c>
      <c r="E172" s="8" t="s">
        <v>335</v>
      </c>
      <c r="F172" s="11" t="s">
        <v>336</v>
      </c>
      <c r="G172" s="13"/>
      <c r="H172" s="220" t="s">
        <v>941</v>
      </c>
      <c r="I172" s="207">
        <v>90</v>
      </c>
      <c r="J172" s="1"/>
    </row>
    <row r="173" spans="1:10" ht="209.25" customHeight="1" x14ac:dyDescent="0.25">
      <c r="A173" s="456"/>
      <c r="B173" s="8">
        <v>2</v>
      </c>
      <c r="C173" s="8" t="s">
        <v>337</v>
      </c>
      <c r="D173" s="10" t="s">
        <v>338</v>
      </c>
      <c r="E173" s="8" t="s">
        <v>339</v>
      </c>
      <c r="F173" s="8" t="s">
        <v>835</v>
      </c>
      <c r="G173" s="12">
        <v>5</v>
      </c>
      <c r="H173" s="221" t="s">
        <v>1080</v>
      </c>
      <c r="I173" s="207">
        <v>90</v>
      </c>
      <c r="J173" s="1"/>
    </row>
    <row r="174" spans="1:10" ht="216.75" customHeight="1" x14ac:dyDescent="0.25">
      <c r="A174" s="456"/>
      <c r="B174" s="8">
        <v>3</v>
      </c>
      <c r="C174" s="8" t="s">
        <v>340</v>
      </c>
      <c r="D174" s="10" t="s">
        <v>338</v>
      </c>
      <c r="E174" s="8" t="s">
        <v>341</v>
      </c>
      <c r="F174" s="12" t="s">
        <v>836</v>
      </c>
      <c r="G174" s="13">
        <v>2</v>
      </c>
      <c r="H174" s="220" t="s">
        <v>718</v>
      </c>
      <c r="I174" s="207">
        <v>100</v>
      </c>
      <c r="J174" s="1"/>
    </row>
    <row r="175" spans="1:10" ht="174" customHeight="1" x14ac:dyDescent="0.25">
      <c r="A175" s="456"/>
      <c r="B175" s="8">
        <v>4</v>
      </c>
      <c r="C175" s="8" t="s">
        <v>342</v>
      </c>
      <c r="D175" s="10" t="s">
        <v>32</v>
      </c>
      <c r="E175" s="8" t="s">
        <v>343</v>
      </c>
      <c r="F175" s="8" t="s">
        <v>837</v>
      </c>
      <c r="G175" s="99"/>
      <c r="H175" s="220" t="s">
        <v>1081</v>
      </c>
      <c r="I175" s="213">
        <v>100</v>
      </c>
      <c r="J175" s="1"/>
    </row>
    <row r="176" spans="1:10" ht="177.75" customHeight="1" x14ac:dyDescent="0.25">
      <c r="A176" s="456"/>
      <c r="B176" s="8">
        <v>5</v>
      </c>
      <c r="C176" s="8" t="s">
        <v>344</v>
      </c>
      <c r="D176" s="10" t="s">
        <v>32</v>
      </c>
      <c r="E176" s="8" t="s">
        <v>345</v>
      </c>
      <c r="F176" s="8" t="s">
        <v>346</v>
      </c>
      <c r="G176" s="26"/>
      <c r="H176" s="220" t="s">
        <v>1082</v>
      </c>
      <c r="I176" s="213">
        <v>100</v>
      </c>
      <c r="J176" s="1"/>
    </row>
    <row r="177" spans="1:38" ht="91.5" customHeight="1" x14ac:dyDescent="0.25">
      <c r="A177" s="477" t="s">
        <v>347</v>
      </c>
      <c r="B177" s="8">
        <v>1</v>
      </c>
      <c r="C177" s="9" t="s">
        <v>348</v>
      </c>
      <c r="D177" s="67" t="s">
        <v>32</v>
      </c>
      <c r="E177" s="8" t="s">
        <v>62</v>
      </c>
      <c r="F177" s="69" t="s">
        <v>349</v>
      </c>
      <c r="G177" s="145"/>
      <c r="H177" s="220" t="s">
        <v>1083</v>
      </c>
      <c r="I177" s="207">
        <v>100</v>
      </c>
      <c r="J177" s="1"/>
    </row>
    <row r="178" spans="1:38" ht="180" customHeight="1" x14ac:dyDescent="0.25">
      <c r="A178" s="469"/>
      <c r="B178" s="8">
        <v>2</v>
      </c>
      <c r="C178" s="9" t="s">
        <v>350</v>
      </c>
      <c r="D178" s="67" t="s">
        <v>32</v>
      </c>
      <c r="E178" s="8" t="s">
        <v>85</v>
      </c>
      <c r="F178" s="69" t="s">
        <v>838</v>
      </c>
      <c r="G178" s="145"/>
      <c r="H178" s="220" t="s">
        <v>719</v>
      </c>
      <c r="I178" s="207">
        <v>100</v>
      </c>
      <c r="J178" s="1"/>
    </row>
    <row r="179" spans="1:38" ht="123.75" customHeight="1" x14ac:dyDescent="0.25">
      <c r="A179" s="469"/>
      <c r="B179" s="8">
        <v>3</v>
      </c>
      <c r="C179" s="9" t="s">
        <v>351</v>
      </c>
      <c r="D179" s="67" t="s">
        <v>32</v>
      </c>
      <c r="E179" s="8" t="s">
        <v>85</v>
      </c>
      <c r="F179" s="56" t="s">
        <v>352</v>
      </c>
      <c r="G179" s="145"/>
      <c r="H179" s="220" t="s">
        <v>1084</v>
      </c>
      <c r="I179" s="207">
        <v>100</v>
      </c>
      <c r="J179" s="1"/>
    </row>
    <row r="180" spans="1:38" ht="121.5" customHeight="1" x14ac:dyDescent="0.25">
      <c r="A180" s="478"/>
      <c r="B180" s="8">
        <v>4</v>
      </c>
      <c r="C180" s="9" t="s">
        <v>353</v>
      </c>
      <c r="D180" s="67" t="s">
        <v>32</v>
      </c>
      <c r="E180" s="8" t="s">
        <v>15</v>
      </c>
      <c r="F180" s="222" t="s">
        <v>839</v>
      </c>
      <c r="G180" s="56"/>
      <c r="H180" s="221" t="s">
        <v>889</v>
      </c>
      <c r="I180" s="207">
        <v>100</v>
      </c>
      <c r="J180" s="1"/>
    </row>
    <row r="181" spans="1:38" ht="235.5" customHeight="1" x14ac:dyDescent="0.25">
      <c r="A181" s="469" t="s">
        <v>354</v>
      </c>
      <c r="B181" s="8">
        <v>1</v>
      </c>
      <c r="C181" s="8" t="s">
        <v>355</v>
      </c>
      <c r="D181" s="67" t="s">
        <v>32</v>
      </c>
      <c r="E181" s="69" t="s">
        <v>356</v>
      </c>
      <c r="F181" s="9" t="s">
        <v>840</v>
      </c>
      <c r="G181" s="145"/>
      <c r="H181" s="220" t="s">
        <v>942</v>
      </c>
      <c r="I181" s="207">
        <v>90</v>
      </c>
      <c r="J181" s="1"/>
    </row>
    <row r="182" spans="1:38" ht="151.5" customHeight="1" x14ac:dyDescent="0.25">
      <c r="A182" s="469"/>
      <c r="B182" s="8">
        <v>2</v>
      </c>
      <c r="C182" s="8" t="s">
        <v>357</v>
      </c>
      <c r="D182" s="67" t="s">
        <v>32</v>
      </c>
      <c r="E182" s="8" t="s">
        <v>358</v>
      </c>
      <c r="F182" s="9" t="s">
        <v>841</v>
      </c>
      <c r="G182" s="145"/>
      <c r="H182" s="220" t="s">
        <v>720</v>
      </c>
      <c r="I182" s="207">
        <v>100</v>
      </c>
      <c r="J182" s="1"/>
    </row>
    <row r="183" spans="1:38" ht="143.25" customHeight="1" x14ac:dyDescent="0.25">
      <c r="A183" s="470" t="s">
        <v>359</v>
      </c>
      <c r="B183" s="28">
        <v>1</v>
      </c>
      <c r="C183" s="8" t="s">
        <v>360</v>
      </c>
      <c r="D183" s="67" t="s">
        <v>32</v>
      </c>
      <c r="E183" s="69" t="s">
        <v>15</v>
      </c>
      <c r="F183" s="223" t="s">
        <v>842</v>
      </c>
      <c r="G183" s="224"/>
      <c r="H183" s="220" t="s">
        <v>943</v>
      </c>
      <c r="I183" s="207">
        <v>90</v>
      </c>
      <c r="J183" s="1"/>
    </row>
    <row r="184" spans="1:38" ht="139.5" customHeight="1" x14ac:dyDescent="0.25">
      <c r="A184" s="471"/>
      <c r="B184" s="28">
        <v>2</v>
      </c>
      <c r="C184" s="63" t="s">
        <v>361</v>
      </c>
      <c r="D184" s="67" t="s">
        <v>32</v>
      </c>
      <c r="E184" s="69" t="s">
        <v>62</v>
      </c>
      <c r="F184" s="69" t="s">
        <v>1085</v>
      </c>
      <c r="G184" s="145"/>
      <c r="H184" s="220" t="s">
        <v>1086</v>
      </c>
      <c r="I184" s="207">
        <v>90</v>
      </c>
      <c r="J184" s="1"/>
    </row>
    <row r="185" spans="1:38" ht="122.25" customHeight="1" x14ac:dyDescent="0.25">
      <c r="A185" s="471"/>
      <c r="B185" s="28">
        <v>3</v>
      </c>
      <c r="C185" s="63" t="s">
        <v>362</v>
      </c>
      <c r="D185" s="67" t="s">
        <v>32</v>
      </c>
      <c r="E185" s="69" t="s">
        <v>62</v>
      </c>
      <c r="F185" s="69" t="s">
        <v>363</v>
      </c>
      <c r="G185" s="145"/>
      <c r="H185" s="220" t="s">
        <v>721</v>
      </c>
      <c r="I185" s="207">
        <v>100</v>
      </c>
      <c r="J185" s="57"/>
    </row>
    <row r="186" spans="1:38" s="399" customFormat="1" ht="143.25" customHeight="1" x14ac:dyDescent="0.25">
      <c r="A186" s="472"/>
      <c r="B186" s="28">
        <v>4</v>
      </c>
      <c r="C186" s="63" t="s">
        <v>364</v>
      </c>
      <c r="D186" s="67" t="s">
        <v>32</v>
      </c>
      <c r="E186" s="8" t="s">
        <v>365</v>
      </c>
      <c r="F186" s="225" t="s">
        <v>366</v>
      </c>
      <c r="G186" s="145"/>
      <c r="H186" s="220" t="s">
        <v>944</v>
      </c>
      <c r="I186" s="207">
        <v>100</v>
      </c>
      <c r="J186" s="5"/>
      <c r="K186" s="389"/>
      <c r="L186" s="389"/>
      <c r="M186" s="389"/>
      <c r="N186" s="389"/>
      <c r="O186" s="389"/>
      <c r="P186" s="389"/>
      <c r="Q186" s="389"/>
      <c r="R186" s="389"/>
      <c r="S186" s="389"/>
      <c r="T186" s="389"/>
      <c r="U186" s="389"/>
      <c r="V186" s="389"/>
      <c r="W186" s="389"/>
      <c r="X186" s="389"/>
      <c r="Y186" s="389"/>
      <c r="Z186" s="389"/>
      <c r="AA186" s="389"/>
      <c r="AB186" s="389"/>
      <c r="AC186" s="389"/>
      <c r="AD186" s="389"/>
      <c r="AE186" s="389"/>
      <c r="AF186" s="389"/>
      <c r="AG186" s="389"/>
      <c r="AH186" s="389"/>
      <c r="AI186" s="389"/>
      <c r="AJ186" s="389"/>
      <c r="AK186" s="389"/>
      <c r="AL186" s="398"/>
    </row>
    <row r="187" spans="1:38" s="399" customFormat="1" ht="168" customHeight="1" x14ac:dyDescent="0.25">
      <c r="A187" s="458" t="s">
        <v>367</v>
      </c>
      <c r="B187" s="28">
        <v>1</v>
      </c>
      <c r="C187" s="8" t="s">
        <v>368</v>
      </c>
      <c r="D187" s="78" t="s">
        <v>32</v>
      </c>
      <c r="E187" s="69" t="s">
        <v>369</v>
      </c>
      <c r="F187" s="69" t="s">
        <v>370</v>
      </c>
      <c r="G187" s="70"/>
      <c r="H187" s="220" t="s">
        <v>722</v>
      </c>
      <c r="I187" s="207">
        <v>100</v>
      </c>
      <c r="J187" s="5"/>
      <c r="K187" s="389"/>
      <c r="L187" s="389"/>
      <c r="M187" s="389"/>
      <c r="N187" s="389"/>
      <c r="O187" s="389"/>
      <c r="P187" s="389"/>
      <c r="Q187" s="389"/>
      <c r="R187" s="389"/>
      <c r="S187" s="389"/>
      <c r="T187" s="389"/>
      <c r="U187" s="389"/>
      <c r="V187" s="389"/>
      <c r="W187" s="389"/>
      <c r="X187" s="389"/>
      <c r="Y187" s="389"/>
      <c r="Z187" s="389"/>
      <c r="AA187" s="389"/>
      <c r="AB187" s="389"/>
      <c r="AC187" s="389"/>
      <c r="AD187" s="389"/>
      <c r="AE187" s="389"/>
      <c r="AF187" s="389"/>
      <c r="AG187" s="389"/>
      <c r="AH187" s="389"/>
      <c r="AI187" s="389"/>
      <c r="AJ187" s="389"/>
      <c r="AK187" s="389"/>
      <c r="AL187" s="398"/>
    </row>
    <row r="188" spans="1:38" ht="124.5" customHeight="1" x14ac:dyDescent="0.25">
      <c r="A188" s="456"/>
      <c r="B188" s="20">
        <v>2</v>
      </c>
      <c r="C188" s="137" t="s">
        <v>371</v>
      </c>
      <c r="D188" s="226" t="s">
        <v>32</v>
      </c>
      <c r="E188" s="148" t="s">
        <v>372</v>
      </c>
      <c r="F188" s="69" t="s">
        <v>373</v>
      </c>
      <c r="G188" s="227"/>
      <c r="H188" s="220" t="s">
        <v>1087</v>
      </c>
      <c r="I188" s="228">
        <v>90</v>
      </c>
      <c r="J188" s="1"/>
    </row>
    <row r="189" spans="1:38" ht="85.5" customHeight="1" x14ac:dyDescent="0.25">
      <c r="A189" s="458" t="s">
        <v>374</v>
      </c>
      <c r="B189" s="28">
        <v>1</v>
      </c>
      <c r="C189" s="8" t="s">
        <v>375</v>
      </c>
      <c r="D189" s="78" t="s">
        <v>32</v>
      </c>
      <c r="E189" s="69" t="s">
        <v>42</v>
      </c>
      <c r="F189" s="69" t="s">
        <v>843</v>
      </c>
      <c r="G189" s="229"/>
      <c r="H189" s="220" t="s">
        <v>723</v>
      </c>
      <c r="I189" s="112">
        <v>100</v>
      </c>
      <c r="J189" s="1"/>
    </row>
    <row r="190" spans="1:38" ht="99" customHeight="1" x14ac:dyDescent="0.25">
      <c r="A190" s="456"/>
      <c r="B190" s="28">
        <v>2</v>
      </c>
      <c r="C190" s="8" t="s">
        <v>376</v>
      </c>
      <c r="D190" s="78" t="s">
        <v>32</v>
      </c>
      <c r="E190" s="69" t="s">
        <v>42</v>
      </c>
      <c r="F190" s="69" t="s">
        <v>262</v>
      </c>
      <c r="G190" s="56"/>
      <c r="H190" s="220" t="s">
        <v>945</v>
      </c>
      <c r="I190" s="112">
        <v>90</v>
      </c>
      <c r="J190" s="1"/>
    </row>
    <row r="191" spans="1:38" ht="93" customHeight="1" x14ac:dyDescent="0.25">
      <c r="A191" s="456"/>
      <c r="B191" s="28">
        <v>3</v>
      </c>
      <c r="C191" s="8" t="s">
        <v>377</v>
      </c>
      <c r="D191" s="53" t="s">
        <v>270</v>
      </c>
      <c r="E191" s="137" t="s">
        <v>42</v>
      </c>
      <c r="F191" s="8" t="s">
        <v>844</v>
      </c>
      <c r="G191" s="76"/>
      <c r="H191" s="230" t="s">
        <v>1161</v>
      </c>
      <c r="I191" s="231">
        <v>90</v>
      </c>
      <c r="J191" s="1"/>
    </row>
    <row r="192" spans="1:38" ht="171" customHeight="1" x14ac:dyDescent="0.25">
      <c r="A192" s="456"/>
      <c r="B192" s="28">
        <v>4</v>
      </c>
      <c r="C192" s="232" t="s">
        <v>697</v>
      </c>
      <c r="D192" s="64" t="s">
        <v>135</v>
      </c>
      <c r="E192" s="233" t="s">
        <v>85</v>
      </c>
      <c r="F192" s="69" t="s">
        <v>1110</v>
      </c>
      <c r="G192" s="233">
        <v>12</v>
      </c>
      <c r="H192" s="88" t="s">
        <v>759</v>
      </c>
      <c r="I192" s="234">
        <v>100</v>
      </c>
      <c r="J192" s="1"/>
    </row>
    <row r="193" spans="1:10" ht="134.25" customHeight="1" x14ac:dyDescent="0.2">
      <c r="A193" s="456"/>
      <c r="B193" s="28">
        <v>5</v>
      </c>
      <c r="C193" s="413" t="s">
        <v>698</v>
      </c>
      <c r="D193" s="235" t="s">
        <v>270</v>
      </c>
      <c r="E193" s="236" t="s">
        <v>62</v>
      </c>
      <c r="F193" s="237" t="s">
        <v>760</v>
      </c>
      <c r="G193" s="238">
        <v>5</v>
      </c>
      <c r="H193" s="88" t="s">
        <v>1088</v>
      </c>
      <c r="I193" s="234">
        <v>100</v>
      </c>
      <c r="J193" s="1"/>
    </row>
    <row r="194" spans="1:10" ht="171.75" customHeight="1" x14ac:dyDescent="0.25">
      <c r="A194" s="456"/>
      <c r="B194" s="28">
        <v>6</v>
      </c>
      <c r="C194" s="241" t="s">
        <v>699</v>
      </c>
      <c r="D194" s="235" t="s">
        <v>397</v>
      </c>
      <c r="E194" s="238" t="s">
        <v>62</v>
      </c>
      <c r="F194" s="69" t="s">
        <v>761</v>
      </c>
      <c r="G194" s="238">
        <v>175</v>
      </c>
      <c r="H194" s="240" t="s">
        <v>1089</v>
      </c>
      <c r="I194" s="234">
        <v>100</v>
      </c>
      <c r="J194" s="1"/>
    </row>
    <row r="195" spans="1:10" ht="170.25" customHeight="1" x14ac:dyDescent="0.25">
      <c r="A195" s="456"/>
      <c r="B195" s="28">
        <v>7</v>
      </c>
      <c r="C195" s="241" t="s">
        <v>700</v>
      </c>
      <c r="D195" s="235" t="s">
        <v>387</v>
      </c>
      <c r="E195" s="238" t="s">
        <v>62</v>
      </c>
      <c r="F195" s="69" t="s">
        <v>1090</v>
      </c>
      <c r="G195" s="238">
        <v>10</v>
      </c>
      <c r="H195" s="240" t="s">
        <v>946</v>
      </c>
      <c r="I195" s="234">
        <v>100</v>
      </c>
      <c r="J195" s="1"/>
    </row>
    <row r="196" spans="1:10" ht="252" customHeight="1" x14ac:dyDescent="0.25">
      <c r="A196" s="456"/>
      <c r="B196" s="28">
        <v>8</v>
      </c>
      <c r="C196" s="242" t="s">
        <v>701</v>
      </c>
      <c r="D196" s="235" t="s">
        <v>270</v>
      </c>
      <c r="E196" s="238"/>
      <c r="F196" s="8" t="s">
        <v>1236</v>
      </c>
      <c r="G196" s="238" t="s">
        <v>762</v>
      </c>
      <c r="H196" s="243" t="s">
        <v>1219</v>
      </c>
      <c r="I196" s="15">
        <v>70</v>
      </c>
      <c r="J196" s="1"/>
    </row>
    <row r="197" spans="1:10" ht="125.25" customHeight="1" x14ac:dyDescent="0.25">
      <c r="A197" s="456"/>
      <c r="B197" s="28">
        <v>9</v>
      </c>
      <c r="C197" s="244" t="s">
        <v>702</v>
      </c>
      <c r="D197" s="235" t="s">
        <v>270</v>
      </c>
      <c r="E197" s="238" t="s">
        <v>62</v>
      </c>
      <c r="F197" s="69" t="s">
        <v>763</v>
      </c>
      <c r="G197" s="238">
        <v>15</v>
      </c>
      <c r="H197" s="240" t="s">
        <v>764</v>
      </c>
      <c r="I197" s="234">
        <v>90</v>
      </c>
      <c r="J197" s="1"/>
    </row>
    <row r="198" spans="1:10" ht="168.75" customHeight="1" x14ac:dyDescent="0.25">
      <c r="A198" s="456"/>
      <c r="B198" s="28">
        <v>10</v>
      </c>
      <c r="C198" s="245" t="s">
        <v>703</v>
      </c>
      <c r="D198" s="235" t="s">
        <v>270</v>
      </c>
      <c r="E198" s="238" t="s">
        <v>765</v>
      </c>
      <c r="F198" s="246" t="s">
        <v>1235</v>
      </c>
      <c r="G198" s="238">
        <v>362.5</v>
      </c>
      <c r="H198" s="240" t="s">
        <v>1091</v>
      </c>
      <c r="I198" s="234">
        <v>100</v>
      </c>
      <c r="J198" s="1"/>
    </row>
    <row r="199" spans="1:10" ht="117" customHeight="1" x14ac:dyDescent="0.25">
      <c r="A199" s="456"/>
      <c r="B199" s="28">
        <v>11</v>
      </c>
      <c r="C199" s="245" t="s">
        <v>704</v>
      </c>
      <c r="D199" s="235" t="s">
        <v>270</v>
      </c>
      <c r="E199" s="238" t="s">
        <v>85</v>
      </c>
      <c r="F199" s="69" t="s">
        <v>766</v>
      </c>
      <c r="G199" s="238">
        <v>0</v>
      </c>
      <c r="H199" s="240" t="s">
        <v>1160</v>
      </c>
      <c r="I199" s="234">
        <v>70</v>
      </c>
      <c r="J199" s="1"/>
    </row>
    <row r="200" spans="1:10" ht="153" customHeight="1" x14ac:dyDescent="0.25">
      <c r="A200" s="456"/>
      <c r="B200" s="28">
        <v>12</v>
      </c>
      <c r="C200" s="245" t="s">
        <v>705</v>
      </c>
      <c r="D200" s="235" t="s">
        <v>387</v>
      </c>
      <c r="E200" s="238" t="s">
        <v>767</v>
      </c>
      <c r="F200" s="69" t="s">
        <v>768</v>
      </c>
      <c r="G200" s="238">
        <v>362.5</v>
      </c>
      <c r="H200" s="240" t="s">
        <v>947</v>
      </c>
      <c r="I200" s="234">
        <v>100</v>
      </c>
      <c r="J200" s="1"/>
    </row>
    <row r="201" spans="1:10" ht="168" customHeight="1" x14ac:dyDescent="0.25">
      <c r="A201" s="456"/>
      <c r="B201" s="28">
        <v>13</v>
      </c>
      <c r="C201" s="244" t="s">
        <v>706</v>
      </c>
      <c r="D201" s="235" t="s">
        <v>387</v>
      </c>
      <c r="E201" s="238" t="s">
        <v>765</v>
      </c>
      <c r="F201" s="69" t="s">
        <v>1092</v>
      </c>
      <c r="G201" s="238">
        <v>170</v>
      </c>
      <c r="H201" s="240" t="s">
        <v>1093</v>
      </c>
      <c r="I201" s="234">
        <v>100</v>
      </c>
      <c r="J201" s="1"/>
    </row>
    <row r="202" spans="1:10" ht="114.75" customHeight="1" x14ac:dyDescent="0.25">
      <c r="A202" s="456"/>
      <c r="B202" s="28">
        <v>14</v>
      </c>
      <c r="C202" s="245" t="s">
        <v>707</v>
      </c>
      <c r="D202" s="235" t="s">
        <v>387</v>
      </c>
      <c r="E202" s="238" t="s">
        <v>765</v>
      </c>
      <c r="F202" s="69" t="s">
        <v>770</v>
      </c>
      <c r="G202" s="238">
        <v>0</v>
      </c>
      <c r="H202" s="240" t="s">
        <v>1094</v>
      </c>
      <c r="I202" s="234">
        <v>100</v>
      </c>
      <c r="J202" s="1"/>
    </row>
    <row r="203" spans="1:10" ht="111" customHeight="1" x14ac:dyDescent="0.25">
      <c r="A203" s="456"/>
      <c r="B203" s="28">
        <v>15</v>
      </c>
      <c r="C203" s="245" t="s">
        <v>708</v>
      </c>
      <c r="D203" s="235" t="s">
        <v>387</v>
      </c>
      <c r="E203" s="238" t="s">
        <v>62</v>
      </c>
      <c r="F203" s="69" t="s">
        <v>771</v>
      </c>
      <c r="G203" s="238">
        <v>0</v>
      </c>
      <c r="H203" s="240" t="s">
        <v>1095</v>
      </c>
      <c r="I203" s="234">
        <v>100</v>
      </c>
      <c r="J203" s="1"/>
    </row>
    <row r="204" spans="1:10" ht="117" customHeight="1" x14ac:dyDescent="0.2">
      <c r="A204" s="456"/>
      <c r="B204" s="28">
        <v>16</v>
      </c>
      <c r="C204" s="245" t="s">
        <v>709</v>
      </c>
      <c r="D204" s="235" t="s">
        <v>387</v>
      </c>
      <c r="E204" s="238" t="s">
        <v>15</v>
      </c>
      <c r="F204" s="237" t="s">
        <v>769</v>
      </c>
      <c r="G204" s="238">
        <v>300</v>
      </c>
      <c r="H204" s="240" t="s">
        <v>772</v>
      </c>
      <c r="I204" s="234">
        <v>100</v>
      </c>
      <c r="J204" s="1"/>
    </row>
    <row r="205" spans="1:10" ht="188.25" customHeight="1" x14ac:dyDescent="0.25">
      <c r="A205" s="456"/>
      <c r="B205" s="28">
        <v>17</v>
      </c>
      <c r="C205" s="245" t="s">
        <v>710</v>
      </c>
      <c r="D205" s="235" t="s">
        <v>387</v>
      </c>
      <c r="E205" s="238" t="s">
        <v>85</v>
      </c>
      <c r="F205" s="246" t="s">
        <v>773</v>
      </c>
      <c r="G205" s="238">
        <v>6.2</v>
      </c>
      <c r="H205" s="240" t="s">
        <v>948</v>
      </c>
      <c r="I205" s="234">
        <v>100</v>
      </c>
      <c r="J205" s="1"/>
    </row>
    <row r="206" spans="1:10" ht="137.25" customHeight="1" x14ac:dyDescent="0.25">
      <c r="A206" s="457"/>
      <c r="B206" s="28">
        <v>18</v>
      </c>
      <c r="C206" s="247" t="s">
        <v>711</v>
      </c>
      <c r="D206" s="248" t="s">
        <v>270</v>
      </c>
      <c r="E206" s="249" t="s">
        <v>85</v>
      </c>
      <c r="F206" s="249">
        <v>0</v>
      </c>
      <c r="G206" s="249"/>
      <c r="H206" s="250" t="s">
        <v>1164</v>
      </c>
      <c r="I206" s="251">
        <v>70</v>
      </c>
      <c r="J206" s="1"/>
    </row>
    <row r="207" spans="1:10" ht="17.25" customHeight="1" x14ac:dyDescent="0.25">
      <c r="A207" s="8"/>
      <c r="B207" s="28"/>
      <c r="C207" s="8"/>
      <c r="D207" s="252"/>
      <c r="E207" s="47"/>
      <c r="F207" s="47"/>
      <c r="G207" s="169"/>
      <c r="H207" s="253" t="s">
        <v>27</v>
      </c>
      <c r="I207" s="153">
        <f>SUM(I159:I206)/48</f>
        <v>95</v>
      </c>
      <c r="J207" s="1"/>
    </row>
    <row r="208" spans="1:10" ht="39" customHeight="1" x14ac:dyDescent="0.25">
      <c r="A208" s="473" t="s">
        <v>1228</v>
      </c>
      <c r="B208" s="473"/>
      <c r="C208" s="473"/>
      <c r="D208" s="473"/>
      <c r="E208" s="473"/>
      <c r="F208" s="473"/>
      <c r="G208" s="473"/>
      <c r="H208" s="473"/>
      <c r="I208" s="473"/>
      <c r="J208" s="1"/>
    </row>
    <row r="209" spans="1:10" ht="111.75" customHeight="1" x14ac:dyDescent="0.25">
      <c r="A209" s="455" t="s">
        <v>378</v>
      </c>
      <c r="B209" s="8">
        <v>1</v>
      </c>
      <c r="C209" s="8" t="s">
        <v>379</v>
      </c>
      <c r="D209" s="254" t="s">
        <v>32</v>
      </c>
      <c r="E209" s="255"/>
      <c r="F209" s="255"/>
      <c r="G209" s="255"/>
      <c r="H209" s="256" t="s">
        <v>1159</v>
      </c>
      <c r="I209" s="112">
        <v>90</v>
      </c>
      <c r="J209" s="1"/>
    </row>
    <row r="210" spans="1:10" ht="108.75" customHeight="1" x14ac:dyDescent="0.25">
      <c r="A210" s="455"/>
      <c r="B210" s="8">
        <v>2</v>
      </c>
      <c r="C210" s="8" t="s">
        <v>380</v>
      </c>
      <c r="D210" s="10" t="s">
        <v>135</v>
      </c>
      <c r="E210" s="8" t="s">
        <v>381</v>
      </c>
      <c r="F210" s="8" t="s">
        <v>382</v>
      </c>
      <c r="G210" s="8"/>
      <c r="H210" s="71" t="s">
        <v>725</v>
      </c>
      <c r="I210" s="112">
        <v>100</v>
      </c>
      <c r="J210" s="1"/>
    </row>
    <row r="211" spans="1:10" ht="149.25" customHeight="1" x14ac:dyDescent="0.25">
      <c r="A211" s="455"/>
      <c r="B211" s="8">
        <v>3</v>
      </c>
      <c r="C211" s="8" t="s">
        <v>383</v>
      </c>
      <c r="D211" s="10" t="s">
        <v>66</v>
      </c>
      <c r="E211" s="8" t="s">
        <v>384</v>
      </c>
      <c r="F211" s="257"/>
      <c r="G211" s="23"/>
      <c r="H211" s="258" t="s">
        <v>724</v>
      </c>
      <c r="I211" s="112">
        <v>100</v>
      </c>
      <c r="J211" s="1"/>
    </row>
    <row r="212" spans="1:10" ht="106.5" customHeight="1" x14ac:dyDescent="0.25">
      <c r="A212" s="455" t="s">
        <v>385</v>
      </c>
      <c r="B212" s="8">
        <v>1</v>
      </c>
      <c r="C212" s="8" t="s">
        <v>386</v>
      </c>
      <c r="D212" s="10" t="s">
        <v>387</v>
      </c>
      <c r="E212" s="8" t="s">
        <v>208</v>
      </c>
      <c r="F212" s="8" t="s">
        <v>845</v>
      </c>
      <c r="G212" s="8"/>
      <c r="H212" s="259" t="s">
        <v>1172</v>
      </c>
      <c r="I212" s="15">
        <v>70</v>
      </c>
      <c r="J212" s="1"/>
    </row>
    <row r="213" spans="1:10" ht="78" customHeight="1" x14ac:dyDescent="0.25">
      <c r="A213" s="455"/>
      <c r="B213" s="8">
        <v>2</v>
      </c>
      <c r="C213" s="8" t="s">
        <v>388</v>
      </c>
      <c r="D213" s="254" t="s">
        <v>387</v>
      </c>
      <c r="E213" s="166" t="s">
        <v>389</v>
      </c>
      <c r="F213" s="166" t="s">
        <v>846</v>
      </c>
      <c r="G213" s="23"/>
      <c r="H213" s="208" t="s">
        <v>726</v>
      </c>
      <c r="I213" s="112">
        <v>100</v>
      </c>
      <c r="J213" s="1"/>
    </row>
    <row r="214" spans="1:10" ht="115.5" customHeight="1" x14ac:dyDescent="0.25">
      <c r="A214" s="455"/>
      <c r="B214" s="8">
        <v>3</v>
      </c>
      <c r="C214" s="8" t="s">
        <v>390</v>
      </c>
      <c r="D214" s="10" t="s">
        <v>32</v>
      </c>
      <c r="E214" s="8" t="s">
        <v>384</v>
      </c>
      <c r="F214" s="137" t="s">
        <v>847</v>
      </c>
      <c r="G214" s="8"/>
      <c r="H214" s="219" t="s">
        <v>727</v>
      </c>
      <c r="I214" s="112">
        <v>100</v>
      </c>
      <c r="J214" s="1"/>
    </row>
    <row r="215" spans="1:10" ht="92.25" customHeight="1" x14ac:dyDescent="0.25">
      <c r="A215" s="455"/>
      <c r="B215" s="28">
        <v>4</v>
      </c>
      <c r="C215" s="8" t="s">
        <v>391</v>
      </c>
      <c r="D215" s="10" t="s">
        <v>32</v>
      </c>
      <c r="E215" s="166" t="s">
        <v>222</v>
      </c>
      <c r="F215" s="166" t="s">
        <v>392</v>
      </c>
      <c r="G215" s="23"/>
      <c r="H215" s="214" t="s">
        <v>728</v>
      </c>
      <c r="I215" s="112">
        <v>100</v>
      </c>
      <c r="J215" s="1"/>
    </row>
    <row r="216" spans="1:10" ht="18" customHeight="1" x14ac:dyDescent="0.25">
      <c r="A216" s="8"/>
      <c r="B216" s="28"/>
      <c r="C216" s="8"/>
      <c r="D216" s="10"/>
      <c r="E216" s="166"/>
      <c r="F216" s="166"/>
      <c r="G216" s="23"/>
      <c r="H216" s="127" t="s">
        <v>27</v>
      </c>
      <c r="I216" s="153">
        <f>SUM(I209:I215)/7</f>
        <v>94.285714285714292</v>
      </c>
      <c r="J216" s="1"/>
    </row>
    <row r="217" spans="1:10" ht="36.75" customHeight="1" x14ac:dyDescent="0.25">
      <c r="A217" s="473" t="s">
        <v>1230</v>
      </c>
      <c r="B217" s="473"/>
      <c r="C217" s="473"/>
      <c r="D217" s="473"/>
      <c r="E217" s="473"/>
      <c r="F217" s="473"/>
      <c r="G217" s="473"/>
      <c r="H217" s="473"/>
      <c r="I217" s="473"/>
      <c r="J217" s="1"/>
    </row>
    <row r="218" spans="1:10" ht="96" customHeight="1" x14ac:dyDescent="0.25">
      <c r="A218" s="458" t="s">
        <v>393</v>
      </c>
      <c r="B218" s="260">
        <v>1</v>
      </c>
      <c r="C218" s="8" t="s">
        <v>394</v>
      </c>
      <c r="D218" s="10" t="s">
        <v>87</v>
      </c>
      <c r="E218" s="8"/>
      <c r="F218" s="12" t="s">
        <v>816</v>
      </c>
      <c r="G218" s="12"/>
      <c r="H218" s="219" t="s">
        <v>1115</v>
      </c>
      <c r="I218" s="15">
        <v>90</v>
      </c>
      <c r="J218" s="1"/>
    </row>
    <row r="219" spans="1:10" ht="135" customHeight="1" x14ac:dyDescent="0.25">
      <c r="A219" s="456"/>
      <c r="B219" s="260">
        <v>2</v>
      </c>
      <c r="C219" s="8" t="s">
        <v>395</v>
      </c>
      <c r="D219" s="16" t="s">
        <v>32</v>
      </c>
      <c r="E219" s="8" t="s">
        <v>85</v>
      </c>
      <c r="F219" s="192" t="s">
        <v>1129</v>
      </c>
      <c r="G219" s="12"/>
      <c r="H219" s="261" t="s">
        <v>1246</v>
      </c>
      <c r="I219" s="15">
        <v>100</v>
      </c>
      <c r="J219" s="1"/>
    </row>
    <row r="220" spans="1:10" ht="84" customHeight="1" x14ac:dyDescent="0.25">
      <c r="A220" s="456"/>
      <c r="B220" s="11">
        <v>3</v>
      </c>
      <c r="C220" s="9" t="s">
        <v>396</v>
      </c>
      <c r="D220" s="167" t="s">
        <v>397</v>
      </c>
      <c r="E220" s="8" t="s">
        <v>85</v>
      </c>
      <c r="F220" s="21" t="s">
        <v>398</v>
      </c>
      <c r="G220" s="12"/>
      <c r="H220" s="71" t="s">
        <v>1247</v>
      </c>
      <c r="I220" s="15">
        <v>100</v>
      </c>
      <c r="J220" s="1"/>
    </row>
    <row r="221" spans="1:10" ht="90" customHeight="1" x14ac:dyDescent="0.25">
      <c r="A221" s="456"/>
      <c r="B221" s="20">
        <v>4</v>
      </c>
      <c r="C221" s="441" t="s">
        <v>399</v>
      </c>
      <c r="D221" s="299" t="s">
        <v>397</v>
      </c>
      <c r="E221" s="441" t="s">
        <v>62</v>
      </c>
      <c r="F221" s="21"/>
      <c r="G221" s="12"/>
      <c r="H221" s="261" t="s">
        <v>1118</v>
      </c>
      <c r="I221" s="437">
        <v>50</v>
      </c>
      <c r="J221" s="1"/>
    </row>
    <row r="222" spans="1:10" ht="102.75" customHeight="1" x14ac:dyDescent="0.25">
      <c r="A222" s="455" t="s">
        <v>400</v>
      </c>
      <c r="B222" s="260">
        <v>1</v>
      </c>
      <c r="C222" s="9" t="s">
        <v>401</v>
      </c>
      <c r="D222" s="16" t="s">
        <v>66</v>
      </c>
      <c r="E222" s="439" t="s">
        <v>402</v>
      </c>
      <c r="F222" s="12" t="s">
        <v>403</v>
      </c>
      <c r="G222" s="185"/>
      <c r="H222" s="263" t="s">
        <v>1248</v>
      </c>
      <c r="I222" s="15">
        <v>50</v>
      </c>
      <c r="J222" s="1"/>
    </row>
    <row r="223" spans="1:10" ht="71.25" customHeight="1" x14ac:dyDescent="0.25">
      <c r="A223" s="457"/>
      <c r="B223" s="443">
        <v>2</v>
      </c>
      <c r="C223" s="144" t="s">
        <v>404</v>
      </c>
      <c r="D223" s="444" t="s">
        <v>135</v>
      </c>
      <c r="E223" s="445" t="s">
        <v>405</v>
      </c>
      <c r="F223" s="169" t="s">
        <v>848</v>
      </c>
      <c r="G223" s="12"/>
      <c r="H223" s="276" t="s">
        <v>1249</v>
      </c>
      <c r="I223" s="446">
        <v>70</v>
      </c>
      <c r="J223" s="1"/>
    </row>
    <row r="224" spans="1:10" ht="153.75" customHeight="1" x14ac:dyDescent="0.25">
      <c r="A224" s="455"/>
      <c r="B224" s="8">
        <v>3</v>
      </c>
      <c r="C224" s="9" t="s">
        <v>406</v>
      </c>
      <c r="D224" s="16" t="s">
        <v>32</v>
      </c>
      <c r="E224" s="8" t="s">
        <v>85</v>
      </c>
      <c r="F224" s="12" t="s">
        <v>262</v>
      </c>
      <c r="G224" s="262">
        <v>231.6</v>
      </c>
      <c r="H224" s="208" t="s">
        <v>1250</v>
      </c>
      <c r="I224" s="112">
        <v>100</v>
      </c>
      <c r="J224" s="1"/>
    </row>
    <row r="225" spans="1:10" ht="77.25" customHeight="1" x14ac:dyDescent="0.25">
      <c r="A225" s="510" t="s">
        <v>407</v>
      </c>
      <c r="B225" s="9">
        <v>1</v>
      </c>
      <c r="C225" s="9" t="s">
        <v>408</v>
      </c>
      <c r="D225" s="10" t="s">
        <v>387</v>
      </c>
      <c r="E225" s="12" t="s">
        <v>409</v>
      </c>
      <c r="F225" s="12" t="s">
        <v>1122</v>
      </c>
      <c r="G225" s="12"/>
      <c r="H225" s="71" t="s">
        <v>1121</v>
      </c>
      <c r="I225" s="15">
        <v>70</v>
      </c>
      <c r="J225" s="1"/>
    </row>
    <row r="226" spans="1:10" ht="170.25" customHeight="1" x14ac:dyDescent="0.25">
      <c r="A226" s="511"/>
      <c r="B226" s="9">
        <v>2</v>
      </c>
      <c r="C226" s="9" t="s">
        <v>410</v>
      </c>
      <c r="D226" s="167" t="s">
        <v>387</v>
      </c>
      <c r="E226" s="54" t="s">
        <v>409</v>
      </c>
      <c r="F226" s="9" t="s">
        <v>849</v>
      </c>
      <c r="G226" s="12"/>
      <c r="H226" s="263" t="s">
        <v>1116</v>
      </c>
      <c r="I226" s="15">
        <v>70</v>
      </c>
      <c r="J226" s="1"/>
    </row>
    <row r="227" spans="1:10" ht="97.5" customHeight="1" x14ac:dyDescent="0.25">
      <c r="A227" s="511"/>
      <c r="B227" s="257">
        <v>3</v>
      </c>
      <c r="C227" s="8" t="s">
        <v>411</v>
      </c>
      <c r="D227" s="59" t="s">
        <v>32</v>
      </c>
      <c r="E227" s="264" t="s">
        <v>85</v>
      </c>
      <c r="F227" s="166" t="s">
        <v>412</v>
      </c>
      <c r="G227" s="265"/>
      <c r="H227" s="219" t="s">
        <v>1117</v>
      </c>
      <c r="I227" s="231">
        <v>70</v>
      </c>
      <c r="J227" s="1"/>
    </row>
    <row r="228" spans="1:10" ht="214.5" customHeight="1" x14ac:dyDescent="0.25">
      <c r="A228" s="511"/>
      <c r="B228" s="257">
        <v>4</v>
      </c>
      <c r="C228" s="245" t="s">
        <v>694</v>
      </c>
      <c r="D228" s="235" t="s">
        <v>387</v>
      </c>
      <c r="E228" s="238" t="s">
        <v>85</v>
      </c>
      <c r="F228" s="69" t="s">
        <v>774</v>
      </c>
      <c r="G228" s="266"/>
      <c r="H228" s="140" t="s">
        <v>1146</v>
      </c>
      <c r="I228" s="69">
        <v>100</v>
      </c>
      <c r="J228" s="1"/>
    </row>
    <row r="229" spans="1:10" ht="199.5" customHeight="1" x14ac:dyDescent="0.25">
      <c r="A229" s="511"/>
      <c r="B229" s="257">
        <v>6</v>
      </c>
      <c r="C229" s="241" t="s">
        <v>695</v>
      </c>
      <c r="D229" s="235" t="s">
        <v>387</v>
      </c>
      <c r="E229" s="238" t="s">
        <v>775</v>
      </c>
      <c r="F229" s="69" t="s">
        <v>776</v>
      </c>
      <c r="G229" s="266"/>
      <c r="H229" s="240" t="s">
        <v>1251</v>
      </c>
      <c r="I229" s="238" t="s">
        <v>949</v>
      </c>
      <c r="J229" s="1"/>
    </row>
    <row r="230" spans="1:10" ht="99" customHeight="1" x14ac:dyDescent="0.25">
      <c r="A230" s="511"/>
      <c r="B230" s="257">
        <v>7</v>
      </c>
      <c r="C230" s="245" t="s">
        <v>1252</v>
      </c>
      <c r="D230" s="235" t="s">
        <v>387</v>
      </c>
      <c r="E230" s="238" t="s">
        <v>285</v>
      </c>
      <c r="F230" s="69" t="s">
        <v>777</v>
      </c>
      <c r="G230" s="266"/>
      <c r="H230" s="240" t="s">
        <v>1119</v>
      </c>
      <c r="I230" s="238">
        <v>90</v>
      </c>
      <c r="J230" s="1"/>
    </row>
    <row r="231" spans="1:10" ht="155.25" customHeight="1" x14ac:dyDescent="0.25">
      <c r="A231" s="511"/>
      <c r="B231" s="257">
        <v>8</v>
      </c>
      <c r="C231" s="245" t="s">
        <v>1253</v>
      </c>
      <c r="D231" s="235" t="s">
        <v>387</v>
      </c>
      <c r="E231" s="238" t="s">
        <v>85</v>
      </c>
      <c r="F231" s="243"/>
      <c r="G231" s="266"/>
      <c r="H231" s="238" t="s">
        <v>1120</v>
      </c>
      <c r="I231" s="238" t="s">
        <v>949</v>
      </c>
      <c r="J231" s="1"/>
    </row>
    <row r="232" spans="1:10" ht="75.75" customHeight="1" x14ac:dyDescent="0.2">
      <c r="A232" s="511"/>
      <c r="B232" s="257">
        <v>9</v>
      </c>
      <c r="C232" s="239" t="s">
        <v>696</v>
      </c>
      <c r="D232" s="10" t="s">
        <v>387</v>
      </c>
      <c r="E232" s="257"/>
      <c r="F232" s="166"/>
      <c r="G232" s="23"/>
      <c r="H232" s="69" t="s">
        <v>1120</v>
      </c>
      <c r="I232" s="112" t="s">
        <v>949</v>
      </c>
      <c r="J232" s="1"/>
    </row>
    <row r="233" spans="1:10" ht="85.5" customHeight="1" x14ac:dyDescent="0.25">
      <c r="A233" s="511"/>
      <c r="B233" s="257">
        <v>10</v>
      </c>
      <c r="C233" s="245" t="s">
        <v>1254</v>
      </c>
      <c r="D233" s="235" t="s">
        <v>387</v>
      </c>
      <c r="E233" s="238" t="s">
        <v>778</v>
      </c>
      <c r="F233" s="69" t="s">
        <v>779</v>
      </c>
      <c r="G233" s="266"/>
      <c r="H233" s="240" t="s">
        <v>1255</v>
      </c>
      <c r="I233" s="112" t="s">
        <v>949</v>
      </c>
      <c r="J233" s="1"/>
    </row>
    <row r="234" spans="1:10" ht="24.75" customHeight="1" x14ac:dyDescent="0.25">
      <c r="A234" s="268"/>
      <c r="B234" s="269"/>
      <c r="C234" s="184"/>
      <c r="D234" s="10"/>
      <c r="E234" s="257"/>
      <c r="F234" s="166"/>
      <c r="G234" s="23"/>
      <c r="H234" s="127" t="s">
        <v>27</v>
      </c>
      <c r="I234" s="153">
        <f>SUM(I218:I233)/12</f>
        <v>80</v>
      </c>
      <c r="J234" s="1"/>
    </row>
    <row r="235" spans="1:10" ht="44.25" customHeight="1" x14ac:dyDescent="0.25">
      <c r="A235" s="474" t="s">
        <v>1231</v>
      </c>
      <c r="B235" s="475"/>
      <c r="C235" s="475"/>
      <c r="D235" s="475"/>
      <c r="E235" s="475"/>
      <c r="F235" s="475"/>
      <c r="G235" s="475"/>
      <c r="H235" s="475"/>
      <c r="I235" s="476"/>
      <c r="J235" s="1"/>
    </row>
    <row r="236" spans="1:10" ht="179.25" customHeight="1" x14ac:dyDescent="0.25">
      <c r="A236" s="458" t="s">
        <v>413</v>
      </c>
      <c r="B236" s="260">
        <v>1</v>
      </c>
      <c r="C236" s="8" t="s">
        <v>414</v>
      </c>
      <c r="D236" s="16">
        <v>2021</v>
      </c>
      <c r="E236" s="8" t="s">
        <v>415</v>
      </c>
      <c r="F236" s="12"/>
      <c r="G236" s="41"/>
      <c r="H236" s="270" t="s">
        <v>950</v>
      </c>
      <c r="I236" s="207">
        <v>100</v>
      </c>
      <c r="J236" s="1"/>
    </row>
    <row r="237" spans="1:10" ht="94.5" customHeight="1" x14ac:dyDescent="0.25">
      <c r="A237" s="456"/>
      <c r="B237" s="260">
        <v>2</v>
      </c>
      <c r="C237" s="8" t="s">
        <v>416</v>
      </c>
      <c r="D237" s="16" t="s">
        <v>135</v>
      </c>
      <c r="E237" s="8" t="s">
        <v>415</v>
      </c>
      <c r="F237" s="12" t="s">
        <v>417</v>
      </c>
      <c r="G237" s="13"/>
      <c r="H237" s="88" t="s">
        <v>951</v>
      </c>
      <c r="I237" s="271">
        <v>100</v>
      </c>
      <c r="J237" s="1"/>
    </row>
    <row r="238" spans="1:10" ht="108.75" customHeight="1" x14ac:dyDescent="0.25">
      <c r="A238" s="456"/>
      <c r="B238" s="260">
        <v>3</v>
      </c>
      <c r="C238" s="8" t="s">
        <v>418</v>
      </c>
      <c r="D238" s="16" t="s">
        <v>32</v>
      </c>
      <c r="E238" s="8" t="s">
        <v>285</v>
      </c>
      <c r="F238" s="12" t="s">
        <v>850</v>
      </c>
      <c r="G238" s="12"/>
      <c r="H238" s="188" t="s">
        <v>1125</v>
      </c>
      <c r="I238" s="207">
        <v>70</v>
      </c>
      <c r="J238" s="1"/>
    </row>
    <row r="239" spans="1:10" ht="121.5" customHeight="1" x14ac:dyDescent="0.25">
      <c r="A239" s="457"/>
      <c r="B239" s="272">
        <v>4</v>
      </c>
      <c r="C239" s="8" t="s">
        <v>419</v>
      </c>
      <c r="D239" s="167" t="s">
        <v>387</v>
      </c>
      <c r="E239" s="8" t="s">
        <v>85</v>
      </c>
      <c r="F239" s="12" t="s">
        <v>851</v>
      </c>
      <c r="G239" s="13"/>
      <c r="H239" s="270" t="s">
        <v>1256</v>
      </c>
      <c r="I239" s="273">
        <v>100</v>
      </c>
      <c r="J239" s="1"/>
    </row>
    <row r="240" spans="1:10" ht="130.5" customHeight="1" x14ac:dyDescent="0.25">
      <c r="A240" s="470" t="s">
        <v>420</v>
      </c>
      <c r="B240" s="8">
        <v>1</v>
      </c>
      <c r="C240" s="8" t="s">
        <v>421</v>
      </c>
      <c r="D240" s="16" t="s">
        <v>14</v>
      </c>
      <c r="E240" s="54" t="s">
        <v>422</v>
      </c>
      <c r="F240" s="9" t="s">
        <v>852</v>
      </c>
      <c r="G240" s="12"/>
      <c r="H240" s="58" t="s">
        <v>1126</v>
      </c>
      <c r="I240" s="274">
        <v>100</v>
      </c>
      <c r="J240" s="1"/>
    </row>
    <row r="241" spans="1:10" ht="105.75" customHeight="1" x14ac:dyDescent="0.25">
      <c r="A241" s="471"/>
      <c r="B241" s="8">
        <v>2</v>
      </c>
      <c r="C241" s="8" t="s">
        <v>423</v>
      </c>
      <c r="D241" s="275" t="s">
        <v>14</v>
      </c>
      <c r="E241" s="12" t="s">
        <v>424</v>
      </c>
      <c r="F241" s="12" t="s">
        <v>853</v>
      </c>
      <c r="G241" s="12"/>
      <c r="H241" s="219" t="s">
        <v>952</v>
      </c>
      <c r="I241" s="207">
        <v>100</v>
      </c>
      <c r="J241" s="1"/>
    </row>
    <row r="242" spans="1:10" ht="92.25" customHeight="1" x14ac:dyDescent="0.25">
      <c r="A242" s="471"/>
      <c r="B242" s="9">
        <v>3</v>
      </c>
      <c r="C242" s="9" t="s">
        <v>425</v>
      </c>
      <c r="D242" s="187" t="s">
        <v>135</v>
      </c>
      <c r="E242" s="12" t="s">
        <v>15</v>
      </c>
      <c r="F242" s="12" t="s">
        <v>854</v>
      </c>
      <c r="G242" s="13"/>
      <c r="H242" s="261" t="s">
        <v>1148</v>
      </c>
      <c r="I242" s="207">
        <v>90</v>
      </c>
      <c r="J242" s="1"/>
    </row>
    <row r="243" spans="1:10" ht="105" customHeight="1" x14ac:dyDescent="0.25">
      <c r="A243" s="471"/>
      <c r="B243" s="9">
        <v>4</v>
      </c>
      <c r="C243" s="9" t="s">
        <v>426</v>
      </c>
      <c r="D243" s="187" t="s">
        <v>135</v>
      </c>
      <c r="E243" s="12" t="s">
        <v>427</v>
      </c>
      <c r="F243" s="12" t="s">
        <v>262</v>
      </c>
      <c r="G243" s="13"/>
      <c r="H243" s="263" t="s">
        <v>1127</v>
      </c>
      <c r="I243" s="274">
        <v>70</v>
      </c>
      <c r="J243" s="1"/>
    </row>
    <row r="244" spans="1:10" ht="89.25" customHeight="1" x14ac:dyDescent="0.25">
      <c r="A244" s="471"/>
      <c r="B244" s="9">
        <v>5</v>
      </c>
      <c r="C244" s="9" t="s">
        <v>428</v>
      </c>
      <c r="D244" s="187" t="s">
        <v>32</v>
      </c>
      <c r="E244" s="12" t="s">
        <v>429</v>
      </c>
      <c r="F244" s="9" t="s">
        <v>430</v>
      </c>
      <c r="G244" s="13"/>
      <c r="H244" s="276" t="s">
        <v>953</v>
      </c>
      <c r="I244" s="207">
        <v>100</v>
      </c>
      <c r="J244" s="1"/>
    </row>
    <row r="245" spans="1:10" ht="83.25" customHeight="1" x14ac:dyDescent="0.25">
      <c r="A245" s="471"/>
      <c r="B245" s="9">
        <v>6</v>
      </c>
      <c r="C245" s="9" t="s">
        <v>431</v>
      </c>
      <c r="D245" s="187" t="s">
        <v>32</v>
      </c>
      <c r="E245" s="12" t="s">
        <v>429</v>
      </c>
      <c r="F245" s="9" t="s">
        <v>262</v>
      </c>
      <c r="G245" s="13"/>
      <c r="H245" s="208" t="s">
        <v>1128</v>
      </c>
      <c r="I245" s="207">
        <v>100</v>
      </c>
      <c r="J245" s="1"/>
    </row>
    <row r="246" spans="1:10" ht="173.25" customHeight="1" x14ac:dyDescent="0.25">
      <c r="A246" s="471"/>
      <c r="B246" s="9">
        <v>7</v>
      </c>
      <c r="C246" s="9" t="s">
        <v>432</v>
      </c>
      <c r="D246" s="187" t="s">
        <v>32</v>
      </c>
      <c r="E246" s="12" t="s">
        <v>433</v>
      </c>
      <c r="F246" s="12" t="s">
        <v>434</v>
      </c>
      <c r="G246" s="13"/>
      <c r="H246" s="277" t="s">
        <v>1147</v>
      </c>
      <c r="I246" s="207">
        <v>100</v>
      </c>
      <c r="J246" s="1"/>
    </row>
    <row r="247" spans="1:10" ht="123" customHeight="1" x14ac:dyDescent="0.25">
      <c r="A247" s="471"/>
      <c r="B247" s="9">
        <v>8</v>
      </c>
      <c r="C247" s="9" t="s">
        <v>435</v>
      </c>
      <c r="D247" s="187" t="s">
        <v>32</v>
      </c>
      <c r="E247" s="12" t="s">
        <v>85</v>
      </c>
      <c r="F247" s="9" t="s">
        <v>436</v>
      </c>
      <c r="G247" s="13"/>
      <c r="H247" s="278" t="s">
        <v>1171</v>
      </c>
      <c r="I247" s="207">
        <v>90</v>
      </c>
      <c r="J247" s="1"/>
    </row>
    <row r="248" spans="1:10" ht="130.5" customHeight="1" x14ac:dyDescent="0.25">
      <c r="A248" s="471"/>
      <c r="B248" s="20">
        <v>9</v>
      </c>
      <c r="C248" s="137" t="s">
        <v>437</v>
      </c>
      <c r="D248" s="59">
        <v>2022</v>
      </c>
      <c r="E248" s="76" t="s">
        <v>438</v>
      </c>
      <c r="F248" s="12" t="s">
        <v>262</v>
      </c>
      <c r="G248" s="77"/>
      <c r="H248" s="261" t="s">
        <v>1130</v>
      </c>
      <c r="I248" s="279">
        <v>100</v>
      </c>
      <c r="J248" s="1"/>
    </row>
    <row r="249" spans="1:10" ht="220.5" customHeight="1" x14ac:dyDescent="0.25">
      <c r="A249" s="509" t="s">
        <v>439</v>
      </c>
      <c r="B249" s="9">
        <v>1</v>
      </c>
      <c r="C249" s="11" t="s">
        <v>440</v>
      </c>
      <c r="D249" s="59" t="s">
        <v>135</v>
      </c>
      <c r="E249" s="137" t="s">
        <v>15</v>
      </c>
      <c r="F249" s="12" t="s">
        <v>1131</v>
      </c>
      <c r="G249" s="280">
        <v>441</v>
      </c>
      <c r="H249" s="281" t="s">
        <v>748</v>
      </c>
      <c r="I249" s="282">
        <v>90</v>
      </c>
      <c r="J249" s="1"/>
    </row>
    <row r="250" spans="1:10" ht="142.5" customHeight="1" x14ac:dyDescent="0.25">
      <c r="A250" s="509"/>
      <c r="B250" s="9">
        <v>2</v>
      </c>
      <c r="C250" s="245" t="s">
        <v>691</v>
      </c>
      <c r="D250" s="235" t="s">
        <v>387</v>
      </c>
      <c r="E250" s="238" t="s">
        <v>15</v>
      </c>
      <c r="F250" s="69" t="s">
        <v>780</v>
      </c>
      <c r="G250" s="266"/>
      <c r="H250" s="261" t="s">
        <v>1149</v>
      </c>
      <c r="I250" s="238">
        <v>70</v>
      </c>
      <c r="J250" s="1"/>
    </row>
    <row r="251" spans="1:10" ht="78" customHeight="1" x14ac:dyDescent="0.25">
      <c r="A251" s="509"/>
      <c r="B251" s="9">
        <v>3</v>
      </c>
      <c r="C251" s="241" t="s">
        <v>692</v>
      </c>
      <c r="D251" s="235" t="s">
        <v>387</v>
      </c>
      <c r="E251" s="238" t="s">
        <v>781</v>
      </c>
      <c r="F251" s="69" t="s">
        <v>782</v>
      </c>
      <c r="G251" s="266"/>
      <c r="H251" s="240" t="s">
        <v>1132</v>
      </c>
      <c r="I251" s="238">
        <v>70</v>
      </c>
      <c r="J251" s="1"/>
    </row>
    <row r="252" spans="1:10" ht="109.5" customHeight="1" x14ac:dyDescent="0.25">
      <c r="A252" s="509"/>
      <c r="B252" s="9">
        <v>4</v>
      </c>
      <c r="C252" s="245" t="s">
        <v>693</v>
      </c>
      <c r="D252" s="235" t="s">
        <v>387</v>
      </c>
      <c r="E252" s="238" t="s">
        <v>62</v>
      </c>
      <c r="F252" s="69" t="s">
        <v>783</v>
      </c>
      <c r="G252" s="266"/>
      <c r="H252" s="240" t="s">
        <v>1133</v>
      </c>
      <c r="I252" s="238">
        <v>70</v>
      </c>
      <c r="J252" s="1"/>
    </row>
    <row r="253" spans="1:10" ht="18.75" customHeight="1" x14ac:dyDescent="0.25">
      <c r="A253" s="283"/>
      <c r="B253" s="35"/>
      <c r="C253" s="37"/>
      <c r="D253" s="284"/>
      <c r="E253" s="124"/>
      <c r="F253" s="285"/>
      <c r="G253" s="285"/>
      <c r="H253" s="253" t="s">
        <v>27</v>
      </c>
      <c r="I253" s="286">
        <f>SUM(I236:I252)/17</f>
        <v>89.411764705882348</v>
      </c>
      <c r="J253" s="1"/>
    </row>
    <row r="254" spans="1:10" ht="60.75" customHeight="1" x14ac:dyDescent="0.25">
      <c r="A254" s="474" t="s">
        <v>1232</v>
      </c>
      <c r="B254" s="475"/>
      <c r="C254" s="475"/>
      <c r="D254" s="475"/>
      <c r="E254" s="475"/>
      <c r="F254" s="475"/>
      <c r="G254" s="475"/>
      <c r="H254" s="475"/>
      <c r="I254" s="476"/>
      <c r="J254" s="1"/>
    </row>
    <row r="255" spans="1:10" ht="125.25" customHeight="1" x14ac:dyDescent="0.25">
      <c r="A255" s="137" t="s">
        <v>441</v>
      </c>
      <c r="B255" s="8">
        <v>1</v>
      </c>
      <c r="C255" s="8" t="s">
        <v>442</v>
      </c>
      <c r="D255" s="10" t="s">
        <v>66</v>
      </c>
      <c r="E255" s="8" t="s">
        <v>42</v>
      </c>
      <c r="F255" s="8"/>
      <c r="G255" s="13"/>
      <c r="H255" s="206" t="s">
        <v>954</v>
      </c>
      <c r="I255" s="207">
        <v>90</v>
      </c>
      <c r="J255" s="1"/>
    </row>
    <row r="256" spans="1:10" ht="111.75" customHeight="1" x14ac:dyDescent="0.25">
      <c r="A256" s="458" t="s">
        <v>443</v>
      </c>
      <c r="B256" s="8">
        <v>1</v>
      </c>
      <c r="C256" s="8" t="s">
        <v>444</v>
      </c>
      <c r="D256" s="10" t="s">
        <v>32</v>
      </c>
      <c r="E256" s="8"/>
      <c r="F256" s="8" t="s">
        <v>856</v>
      </c>
      <c r="G256" s="99"/>
      <c r="H256" s="287" t="s">
        <v>955</v>
      </c>
      <c r="I256" s="207">
        <v>100</v>
      </c>
      <c r="J256" s="1"/>
    </row>
    <row r="257" spans="1:10" ht="86.25" customHeight="1" x14ac:dyDescent="0.25">
      <c r="A257" s="457"/>
      <c r="B257" s="8">
        <v>2</v>
      </c>
      <c r="C257" s="8" t="s">
        <v>445</v>
      </c>
      <c r="D257" s="10" t="s">
        <v>32</v>
      </c>
      <c r="E257" s="8"/>
      <c r="F257" s="8" t="s">
        <v>857</v>
      </c>
      <c r="G257" s="99"/>
      <c r="H257" s="88" t="s">
        <v>956</v>
      </c>
      <c r="I257" s="274">
        <v>100</v>
      </c>
      <c r="J257" s="1"/>
    </row>
    <row r="258" spans="1:10" ht="132.75" customHeight="1" x14ac:dyDescent="0.25">
      <c r="A258" s="458" t="s">
        <v>446</v>
      </c>
      <c r="B258" s="8">
        <v>1</v>
      </c>
      <c r="C258" s="8" t="s">
        <v>447</v>
      </c>
      <c r="D258" s="10">
        <v>2023</v>
      </c>
      <c r="E258" s="8" t="s">
        <v>15</v>
      </c>
      <c r="F258" s="8" t="s">
        <v>858</v>
      </c>
      <c r="G258" s="13"/>
      <c r="H258" s="288" t="s">
        <v>729</v>
      </c>
      <c r="I258" s="289">
        <v>30</v>
      </c>
      <c r="J258" s="1"/>
    </row>
    <row r="259" spans="1:10" ht="93" customHeight="1" x14ac:dyDescent="0.25">
      <c r="A259" s="456"/>
      <c r="B259" s="8">
        <v>2</v>
      </c>
      <c r="C259" s="8" t="s">
        <v>448</v>
      </c>
      <c r="D259" s="10" t="s">
        <v>14</v>
      </c>
      <c r="E259" s="8" t="s">
        <v>42</v>
      </c>
      <c r="F259" s="8" t="s">
        <v>449</v>
      </c>
      <c r="G259" s="13"/>
      <c r="H259" s="290" t="s">
        <v>958</v>
      </c>
      <c r="I259" s="289">
        <v>100</v>
      </c>
      <c r="J259" s="1"/>
    </row>
    <row r="260" spans="1:10" ht="134.25" customHeight="1" x14ac:dyDescent="0.25">
      <c r="A260" s="137" t="s">
        <v>450</v>
      </c>
      <c r="B260" s="137">
        <v>1</v>
      </c>
      <c r="C260" s="137" t="s">
        <v>451</v>
      </c>
      <c r="D260" s="59" t="s">
        <v>66</v>
      </c>
      <c r="E260" s="137" t="s">
        <v>452</v>
      </c>
      <c r="F260" s="291"/>
      <c r="G260" s="292"/>
      <c r="H260" s="214" t="s">
        <v>957</v>
      </c>
      <c r="I260" s="289">
        <v>100</v>
      </c>
      <c r="J260" s="1"/>
    </row>
    <row r="261" spans="1:10" ht="123" customHeight="1" x14ac:dyDescent="0.25">
      <c r="A261" s="455" t="s">
        <v>453</v>
      </c>
      <c r="B261" s="8">
        <v>1</v>
      </c>
      <c r="C261" s="8" t="s">
        <v>454</v>
      </c>
      <c r="D261" s="10" t="s">
        <v>66</v>
      </c>
      <c r="E261" s="8" t="s">
        <v>42</v>
      </c>
      <c r="F261" s="8"/>
      <c r="G261" s="8"/>
      <c r="H261" s="71" t="s">
        <v>1140</v>
      </c>
      <c r="I261" s="201">
        <v>100</v>
      </c>
      <c r="J261" s="1"/>
    </row>
    <row r="262" spans="1:10" ht="154.5" customHeight="1" x14ac:dyDescent="0.25">
      <c r="A262" s="455"/>
      <c r="B262" s="8">
        <v>2</v>
      </c>
      <c r="C262" s="8" t="s">
        <v>455</v>
      </c>
      <c r="D262" s="10" t="s">
        <v>32</v>
      </c>
      <c r="E262" s="8" t="s">
        <v>42</v>
      </c>
      <c r="F262" s="8" t="s">
        <v>456</v>
      </c>
      <c r="G262" s="13"/>
      <c r="H262" s="293" t="s">
        <v>1141</v>
      </c>
      <c r="I262" s="207">
        <v>90</v>
      </c>
      <c r="J262" s="1"/>
    </row>
    <row r="263" spans="1:10" ht="93" customHeight="1" x14ac:dyDescent="0.25">
      <c r="A263" s="458" t="s">
        <v>457</v>
      </c>
      <c r="B263" s="137">
        <v>1</v>
      </c>
      <c r="C263" s="137" t="s">
        <v>458</v>
      </c>
      <c r="D263" s="59" t="s">
        <v>32</v>
      </c>
      <c r="E263" s="137" t="s">
        <v>15</v>
      </c>
      <c r="F263" s="8" t="s">
        <v>859</v>
      </c>
      <c r="G263" s="13"/>
      <c r="H263" s="294" t="s">
        <v>1142</v>
      </c>
      <c r="I263" s="279">
        <v>100</v>
      </c>
      <c r="J263" s="1"/>
    </row>
    <row r="264" spans="1:10" ht="126" customHeight="1" x14ac:dyDescent="0.25">
      <c r="A264" s="456"/>
      <c r="B264" s="83">
        <v>2</v>
      </c>
      <c r="C264" s="9" t="s">
        <v>459</v>
      </c>
      <c r="D264" s="16" t="s">
        <v>32</v>
      </c>
      <c r="E264" s="11" t="s">
        <v>285</v>
      </c>
      <c r="F264" s="295" t="s">
        <v>460</v>
      </c>
      <c r="G264" s="9"/>
      <c r="H264" s="294" t="s">
        <v>959</v>
      </c>
      <c r="I264" s="207">
        <v>100</v>
      </c>
      <c r="J264" s="1"/>
    </row>
    <row r="265" spans="1:10" ht="96.75" customHeight="1" x14ac:dyDescent="0.25">
      <c r="A265" s="456"/>
      <c r="B265" s="296">
        <v>3</v>
      </c>
      <c r="C265" s="8" t="s">
        <v>461</v>
      </c>
      <c r="D265" s="10" t="s">
        <v>135</v>
      </c>
      <c r="E265" s="8" t="s">
        <v>462</v>
      </c>
      <c r="F265" s="12" t="s">
        <v>860</v>
      </c>
      <c r="G265" s="13"/>
      <c r="H265" s="206" t="s">
        <v>1134</v>
      </c>
      <c r="I265" s="207">
        <v>100</v>
      </c>
      <c r="J265" s="1"/>
    </row>
    <row r="266" spans="1:10" ht="81" customHeight="1" x14ac:dyDescent="0.25">
      <c r="A266" s="457"/>
      <c r="B266" s="296">
        <v>4</v>
      </c>
      <c r="C266" s="8" t="s">
        <v>463</v>
      </c>
      <c r="D266" s="10" t="s">
        <v>135</v>
      </c>
      <c r="E266" s="8" t="s">
        <v>285</v>
      </c>
      <c r="F266" s="297" t="s">
        <v>861</v>
      </c>
      <c r="G266" s="13"/>
      <c r="H266" s="288" t="s">
        <v>960</v>
      </c>
      <c r="I266" s="207">
        <v>70</v>
      </c>
      <c r="J266" s="1"/>
    </row>
    <row r="267" spans="1:10" ht="109.5" customHeight="1" x14ac:dyDescent="0.25">
      <c r="A267" s="458" t="s">
        <v>464</v>
      </c>
      <c r="B267" s="260">
        <v>1</v>
      </c>
      <c r="C267" s="9" t="s">
        <v>465</v>
      </c>
      <c r="D267" s="16" t="s">
        <v>14</v>
      </c>
      <c r="E267" s="54" t="s">
        <v>15</v>
      </c>
      <c r="F267" s="12"/>
      <c r="G267" s="13"/>
      <c r="H267" s="298" t="s">
        <v>1135</v>
      </c>
      <c r="I267" s="274">
        <v>100</v>
      </c>
      <c r="J267" s="1"/>
    </row>
    <row r="268" spans="1:10" ht="122.25" customHeight="1" x14ac:dyDescent="0.25">
      <c r="A268" s="456"/>
      <c r="B268" s="8">
        <v>2</v>
      </c>
      <c r="C268" s="9" t="s">
        <v>466</v>
      </c>
      <c r="D268" s="16" t="s">
        <v>32</v>
      </c>
      <c r="E268" s="8" t="s">
        <v>462</v>
      </c>
      <c r="F268" s="8" t="s">
        <v>467</v>
      </c>
      <c r="G268" s="13"/>
      <c r="H268" s="293" t="s">
        <v>961</v>
      </c>
      <c r="I268" s="207">
        <v>70</v>
      </c>
      <c r="J268" s="1"/>
    </row>
    <row r="269" spans="1:10" ht="100.5" customHeight="1" x14ac:dyDescent="0.25">
      <c r="A269" s="456"/>
      <c r="B269" s="442">
        <v>3</v>
      </c>
      <c r="C269" s="441" t="s">
        <v>468</v>
      </c>
      <c r="D269" s="59" t="s">
        <v>387</v>
      </c>
      <c r="E269" s="441" t="s">
        <v>42</v>
      </c>
      <c r="F269" s="76" t="s">
        <v>862</v>
      </c>
      <c r="G269" s="13"/>
      <c r="H269" s="270" t="s">
        <v>1166</v>
      </c>
      <c r="I269" s="279">
        <v>30</v>
      </c>
      <c r="J269" s="1"/>
    </row>
    <row r="270" spans="1:10" ht="78" customHeight="1" x14ac:dyDescent="0.25">
      <c r="A270" s="455"/>
      <c r="B270" s="296">
        <v>4</v>
      </c>
      <c r="C270" s="439" t="s">
        <v>469</v>
      </c>
      <c r="D270" s="10" t="s">
        <v>397</v>
      </c>
      <c r="E270" s="439" t="s">
        <v>470</v>
      </c>
      <c r="F270" s="12"/>
      <c r="G270" s="185"/>
      <c r="H270" s="140" t="s">
        <v>962</v>
      </c>
      <c r="I270" s="438">
        <v>50</v>
      </c>
      <c r="J270" s="1"/>
    </row>
    <row r="271" spans="1:10" ht="112.5" customHeight="1" x14ac:dyDescent="0.25">
      <c r="A271" s="456" t="s">
        <v>471</v>
      </c>
      <c r="B271" s="440">
        <v>1</v>
      </c>
      <c r="C271" s="144" t="s">
        <v>472</v>
      </c>
      <c r="D271" s="168" t="s">
        <v>32</v>
      </c>
      <c r="E271" s="169" t="s">
        <v>473</v>
      </c>
      <c r="F271" s="169" t="s">
        <v>474</v>
      </c>
      <c r="G271" s="13"/>
      <c r="H271" s="276" t="s">
        <v>1257</v>
      </c>
      <c r="I271" s="353">
        <v>100</v>
      </c>
      <c r="J271" s="1"/>
    </row>
    <row r="272" spans="1:10" ht="123" customHeight="1" x14ac:dyDescent="0.25">
      <c r="A272" s="456"/>
      <c r="B272" s="137">
        <v>2</v>
      </c>
      <c r="C272" s="9" t="s">
        <v>475</v>
      </c>
      <c r="D272" s="16" t="s">
        <v>135</v>
      </c>
      <c r="E272" s="12" t="s">
        <v>438</v>
      </c>
      <c r="F272" s="12" t="s">
        <v>262</v>
      </c>
      <c r="G272" s="12"/>
      <c r="H272" s="219" t="s">
        <v>963</v>
      </c>
      <c r="I272" s="207">
        <v>90</v>
      </c>
      <c r="J272" s="1"/>
    </row>
    <row r="273" spans="1:10" ht="88.5" customHeight="1" x14ac:dyDescent="0.25">
      <c r="A273" s="456"/>
      <c r="B273" s="83">
        <v>3</v>
      </c>
      <c r="C273" s="9" t="s">
        <v>476</v>
      </c>
      <c r="D273" s="16" t="s">
        <v>387</v>
      </c>
      <c r="E273" s="12" t="s">
        <v>473</v>
      </c>
      <c r="F273" s="12" t="s">
        <v>1136</v>
      </c>
      <c r="G273" s="13"/>
      <c r="H273" s="208" t="s">
        <v>1137</v>
      </c>
      <c r="I273" s="207">
        <v>100</v>
      </c>
      <c r="J273" s="1"/>
    </row>
    <row r="274" spans="1:10" ht="134.25" customHeight="1" x14ac:dyDescent="0.25">
      <c r="A274" s="456"/>
      <c r="B274" s="260">
        <v>4</v>
      </c>
      <c r="C274" s="9" t="s">
        <v>477</v>
      </c>
      <c r="D274" s="16" t="s">
        <v>135</v>
      </c>
      <c r="E274" s="12" t="s">
        <v>427</v>
      </c>
      <c r="F274" s="8" t="s">
        <v>863</v>
      </c>
      <c r="G274" s="13"/>
      <c r="H274" s="208" t="s">
        <v>964</v>
      </c>
      <c r="I274" s="207">
        <v>70</v>
      </c>
      <c r="J274" s="1"/>
    </row>
    <row r="275" spans="1:10" ht="105.75" customHeight="1" x14ac:dyDescent="0.25">
      <c r="A275" s="456"/>
      <c r="B275" s="22">
        <v>5</v>
      </c>
      <c r="C275" s="21" t="s">
        <v>478</v>
      </c>
      <c r="D275" s="299" t="s">
        <v>32</v>
      </c>
      <c r="E275" s="76" t="s">
        <v>473</v>
      </c>
      <c r="F275" s="12" t="s">
        <v>479</v>
      </c>
      <c r="G275" s="77"/>
      <c r="H275" s="261" t="s">
        <v>1258</v>
      </c>
      <c r="I275" s="279">
        <v>100</v>
      </c>
      <c r="J275" s="1"/>
    </row>
    <row r="276" spans="1:10" ht="129" customHeight="1" x14ac:dyDescent="0.25">
      <c r="A276" s="457"/>
      <c r="B276" s="22">
        <v>6</v>
      </c>
      <c r="C276" s="21" t="s">
        <v>480</v>
      </c>
      <c r="D276" s="299" t="s">
        <v>387</v>
      </c>
      <c r="E276" s="76" t="s">
        <v>24</v>
      </c>
      <c r="F276" s="76" t="s">
        <v>864</v>
      </c>
      <c r="G276" s="77"/>
      <c r="H276" s="300" t="s">
        <v>1123</v>
      </c>
      <c r="I276" s="301">
        <v>50</v>
      </c>
      <c r="J276" s="1"/>
    </row>
    <row r="277" spans="1:10" ht="88.5" customHeight="1" x14ac:dyDescent="0.25">
      <c r="A277" s="458" t="s">
        <v>481</v>
      </c>
      <c r="B277" s="296">
        <v>1</v>
      </c>
      <c r="C277" s="8" t="s">
        <v>482</v>
      </c>
      <c r="D277" s="59" t="s">
        <v>32</v>
      </c>
      <c r="E277" s="137" t="s">
        <v>42</v>
      </c>
      <c r="F277" s="12" t="s">
        <v>865</v>
      </c>
      <c r="G277" s="76"/>
      <c r="H277" s="188" t="s">
        <v>1173</v>
      </c>
      <c r="I277" s="282">
        <v>100</v>
      </c>
      <c r="J277" s="1"/>
    </row>
    <row r="278" spans="1:10" ht="113.25" customHeight="1" x14ac:dyDescent="0.25">
      <c r="A278" s="456"/>
      <c r="B278" s="296">
        <v>2</v>
      </c>
      <c r="C278" s="241" t="s">
        <v>684</v>
      </c>
      <c r="D278" s="235" t="s">
        <v>32</v>
      </c>
      <c r="E278" s="238" t="s">
        <v>473</v>
      </c>
      <c r="F278" s="69" t="s">
        <v>784</v>
      </c>
      <c r="G278" s="266"/>
      <c r="H278" s="71" t="s">
        <v>965</v>
      </c>
      <c r="I278" s="15">
        <v>100</v>
      </c>
      <c r="J278" s="1"/>
    </row>
    <row r="279" spans="1:10" ht="140.25" customHeight="1" x14ac:dyDescent="0.25">
      <c r="A279" s="456"/>
      <c r="B279" s="296">
        <v>3</v>
      </c>
      <c r="C279" s="241" t="s">
        <v>1259</v>
      </c>
      <c r="D279" s="235" t="s">
        <v>32</v>
      </c>
      <c r="E279" s="266"/>
      <c r="F279" s="69" t="s">
        <v>262</v>
      </c>
      <c r="G279" s="266"/>
      <c r="H279" s="240" t="s">
        <v>1174</v>
      </c>
      <c r="I279" s="302">
        <v>90</v>
      </c>
      <c r="J279" s="1"/>
    </row>
    <row r="280" spans="1:10" ht="198.75" customHeight="1" x14ac:dyDescent="0.25">
      <c r="A280" s="456"/>
      <c r="B280" s="296">
        <v>4</v>
      </c>
      <c r="C280" s="245" t="s">
        <v>685</v>
      </c>
      <c r="D280" s="235" t="s">
        <v>32</v>
      </c>
      <c r="E280" s="266"/>
      <c r="F280" s="69" t="s">
        <v>785</v>
      </c>
      <c r="G280" s="266"/>
      <c r="H280" s="303" t="s">
        <v>966</v>
      </c>
      <c r="I280" s="234">
        <v>100</v>
      </c>
      <c r="J280" s="1"/>
    </row>
    <row r="281" spans="1:10" ht="165" customHeight="1" x14ac:dyDescent="0.25">
      <c r="A281" s="456"/>
      <c r="B281" s="296">
        <v>5</v>
      </c>
      <c r="C281" s="245" t="s">
        <v>686</v>
      </c>
      <c r="D281" s="235" t="s">
        <v>135</v>
      </c>
      <c r="E281" s="266"/>
      <c r="F281" s="69" t="s">
        <v>786</v>
      </c>
      <c r="G281" s="266"/>
      <c r="H281" s="240" t="s">
        <v>967</v>
      </c>
      <c r="I281" s="234">
        <v>70</v>
      </c>
      <c r="J281" s="1"/>
    </row>
    <row r="282" spans="1:10" ht="73.5" customHeight="1" x14ac:dyDescent="0.25">
      <c r="A282" s="456"/>
      <c r="B282" s="296">
        <v>6</v>
      </c>
      <c r="C282" s="267" t="s">
        <v>687</v>
      </c>
      <c r="D282" s="235" t="s">
        <v>32</v>
      </c>
      <c r="E282" s="266"/>
      <c r="F282" s="69" t="s">
        <v>787</v>
      </c>
      <c r="G282" s="266"/>
      <c r="H282" s="240" t="s">
        <v>968</v>
      </c>
      <c r="I282" s="234">
        <v>100</v>
      </c>
      <c r="J282" s="1"/>
    </row>
    <row r="283" spans="1:10" ht="220.5" customHeight="1" x14ac:dyDescent="0.25">
      <c r="A283" s="456"/>
      <c r="B283" s="296">
        <v>7</v>
      </c>
      <c r="C283" s="245" t="s">
        <v>688</v>
      </c>
      <c r="D283" s="235" t="s">
        <v>32</v>
      </c>
      <c r="E283" s="266"/>
      <c r="F283" s="243"/>
      <c r="G283" s="266"/>
      <c r="H283" s="240" t="s">
        <v>969</v>
      </c>
      <c r="I283" s="234">
        <v>100</v>
      </c>
      <c r="J283" s="1"/>
    </row>
    <row r="284" spans="1:10" ht="123.75" customHeight="1" x14ac:dyDescent="0.25">
      <c r="A284" s="456"/>
      <c r="B284" s="296">
        <v>8</v>
      </c>
      <c r="C284" s="245" t="s">
        <v>689</v>
      </c>
      <c r="D284" s="235" t="s">
        <v>32</v>
      </c>
      <c r="E284" s="266"/>
      <c r="F284" s="69" t="s">
        <v>788</v>
      </c>
      <c r="G284" s="266"/>
      <c r="H284" s="71" t="s">
        <v>970</v>
      </c>
      <c r="I284" s="15">
        <v>0</v>
      </c>
      <c r="J284" s="1"/>
    </row>
    <row r="285" spans="1:10" ht="154.5" customHeight="1" x14ac:dyDescent="0.25">
      <c r="A285" s="457"/>
      <c r="B285" s="296">
        <v>9</v>
      </c>
      <c r="C285" s="244" t="s">
        <v>690</v>
      </c>
      <c r="D285" s="235" t="s">
        <v>32</v>
      </c>
      <c r="E285" s="266"/>
      <c r="F285" s="69" t="s">
        <v>789</v>
      </c>
      <c r="G285" s="266"/>
      <c r="H285" s="240" t="s">
        <v>1124</v>
      </c>
      <c r="I285" s="234">
        <v>100</v>
      </c>
      <c r="J285" s="1"/>
    </row>
    <row r="286" spans="1:10" ht="18.75" customHeight="1" x14ac:dyDescent="0.25">
      <c r="A286" s="99"/>
      <c r="B286" s="304"/>
      <c r="C286" s="184"/>
      <c r="D286" s="284"/>
      <c r="E286" s="124"/>
      <c r="F286" s="285"/>
      <c r="G286" s="285"/>
      <c r="H286" s="253" t="s">
        <v>27</v>
      </c>
      <c r="I286" s="305">
        <f>SUM(I255:I285)/31</f>
        <v>83.870967741935488</v>
      </c>
      <c r="J286" s="1"/>
    </row>
    <row r="287" spans="1:10" ht="27.75" customHeight="1" x14ac:dyDescent="0.25">
      <c r="A287" s="460" t="s">
        <v>483</v>
      </c>
      <c r="B287" s="461"/>
      <c r="C287" s="461"/>
      <c r="D287" s="461"/>
      <c r="E287" s="461"/>
      <c r="F287" s="461"/>
      <c r="G287" s="461"/>
      <c r="H287" s="461"/>
      <c r="I287" s="462"/>
      <c r="J287" s="1"/>
    </row>
    <row r="288" spans="1:10" ht="78.75" customHeight="1" x14ac:dyDescent="0.25">
      <c r="A288" s="510" t="s">
        <v>484</v>
      </c>
      <c r="B288" s="28">
        <v>1</v>
      </c>
      <c r="C288" s="8" t="s">
        <v>485</v>
      </c>
      <c r="D288" s="10" t="s">
        <v>66</v>
      </c>
      <c r="E288" s="12" t="s">
        <v>285</v>
      </c>
      <c r="F288" s="12" t="s">
        <v>486</v>
      </c>
      <c r="G288" s="26"/>
      <c r="H288" s="306" t="s">
        <v>971</v>
      </c>
      <c r="I288" s="274">
        <v>100</v>
      </c>
      <c r="J288" s="1"/>
    </row>
    <row r="289" spans="1:10" ht="66.75" customHeight="1" x14ac:dyDescent="0.25">
      <c r="A289" s="511"/>
      <c r="B289" s="28">
        <v>2</v>
      </c>
      <c r="C289" s="8" t="s">
        <v>487</v>
      </c>
      <c r="D289" s="10" t="s">
        <v>66</v>
      </c>
      <c r="E289" s="12" t="s">
        <v>15</v>
      </c>
      <c r="F289" s="8" t="s">
        <v>1139</v>
      </c>
      <c r="G289" s="196"/>
      <c r="H289" s="281" t="s">
        <v>1138</v>
      </c>
      <c r="I289" s="301">
        <v>100</v>
      </c>
      <c r="J289" s="1"/>
    </row>
    <row r="290" spans="1:10" ht="81" customHeight="1" x14ac:dyDescent="0.25">
      <c r="A290" s="511"/>
      <c r="B290" s="28">
        <v>3</v>
      </c>
      <c r="C290" s="8" t="s">
        <v>488</v>
      </c>
      <c r="D290" s="10" t="s">
        <v>66</v>
      </c>
      <c r="E290" s="12" t="s">
        <v>285</v>
      </c>
      <c r="F290" s="8"/>
      <c r="G290" s="23"/>
      <c r="H290" s="307" t="s">
        <v>1169</v>
      </c>
      <c r="I290" s="15">
        <v>90</v>
      </c>
      <c r="J290" s="1"/>
    </row>
    <row r="291" spans="1:10" ht="118.5" customHeight="1" x14ac:dyDescent="0.25">
      <c r="A291" s="512"/>
      <c r="B291" s="28">
        <v>4</v>
      </c>
      <c r="C291" s="8" t="s">
        <v>489</v>
      </c>
      <c r="D291" s="10" t="s">
        <v>66</v>
      </c>
      <c r="E291" s="12" t="s">
        <v>490</v>
      </c>
      <c r="G291" s="308"/>
      <c r="H291" s="88" t="s">
        <v>745</v>
      </c>
      <c r="I291" s="309">
        <v>100</v>
      </c>
      <c r="J291" s="1"/>
    </row>
    <row r="292" spans="1:10" ht="189" customHeight="1" x14ac:dyDescent="0.25">
      <c r="A292" s="137" t="s">
        <v>491</v>
      </c>
      <c r="B292" s="98">
        <v>1</v>
      </c>
      <c r="C292" s="8" t="s">
        <v>492</v>
      </c>
      <c r="D292" s="10" t="s">
        <v>397</v>
      </c>
      <c r="E292" s="28" t="s">
        <v>493</v>
      </c>
      <c r="F292" s="12" t="s">
        <v>866</v>
      </c>
      <c r="G292" s="12"/>
      <c r="H292" s="310" t="s">
        <v>1003</v>
      </c>
      <c r="I292" s="279">
        <v>100</v>
      </c>
      <c r="J292" s="1"/>
    </row>
    <row r="293" spans="1:10" ht="19.5" customHeight="1" x14ac:dyDescent="0.25">
      <c r="A293" s="8"/>
      <c r="B293" s="98"/>
      <c r="C293" s="8"/>
      <c r="D293" s="10"/>
      <c r="E293" s="28"/>
      <c r="F293" s="12"/>
      <c r="G293" s="12"/>
      <c r="H293" s="184" t="s">
        <v>1170</v>
      </c>
      <c r="I293" s="40">
        <f>SUM(I288:I292)/5</f>
        <v>98</v>
      </c>
      <c r="J293" s="1"/>
    </row>
    <row r="294" spans="1:10" ht="51.75" customHeight="1" x14ac:dyDescent="0.25">
      <c r="A294" s="463" t="s">
        <v>494</v>
      </c>
      <c r="B294" s="464"/>
      <c r="C294" s="464"/>
      <c r="D294" s="464"/>
      <c r="E294" s="464"/>
      <c r="F294" s="464"/>
      <c r="G294" s="464"/>
      <c r="H294" s="464"/>
      <c r="I294" s="465"/>
      <c r="J294" s="1"/>
    </row>
    <row r="295" spans="1:10" ht="171" customHeight="1" x14ac:dyDescent="0.25">
      <c r="A295" s="8" t="s">
        <v>495</v>
      </c>
      <c r="B295" s="28">
        <v>1</v>
      </c>
      <c r="C295" s="69" t="s">
        <v>496</v>
      </c>
      <c r="D295" s="10" t="s">
        <v>32</v>
      </c>
      <c r="E295" s="12"/>
      <c r="F295" s="12" t="s">
        <v>867</v>
      </c>
      <c r="G295" s="13"/>
      <c r="H295" s="165" t="s">
        <v>758</v>
      </c>
      <c r="I295" s="279">
        <v>100</v>
      </c>
      <c r="J295" s="1"/>
    </row>
    <row r="296" spans="1:10" ht="164.25" customHeight="1" x14ac:dyDescent="0.25">
      <c r="A296" s="455" t="s">
        <v>497</v>
      </c>
      <c r="B296" s="28">
        <v>1</v>
      </c>
      <c r="C296" s="8" t="s">
        <v>498</v>
      </c>
      <c r="D296" s="10" t="s">
        <v>32</v>
      </c>
      <c r="E296" s="12"/>
      <c r="F296" s="8" t="s">
        <v>499</v>
      </c>
      <c r="G296" s="13"/>
      <c r="H296" s="165" t="s">
        <v>1004</v>
      </c>
      <c r="I296" s="279">
        <v>90</v>
      </c>
      <c r="J296" s="1"/>
    </row>
    <row r="297" spans="1:10" ht="142.5" customHeight="1" x14ac:dyDescent="0.25">
      <c r="A297" s="455"/>
      <c r="B297" s="28">
        <v>2</v>
      </c>
      <c r="C297" s="8" t="s">
        <v>500</v>
      </c>
      <c r="D297" s="10" t="s">
        <v>32</v>
      </c>
      <c r="E297" s="12"/>
      <c r="F297" s="8" t="s">
        <v>501</v>
      </c>
      <c r="G297" s="13"/>
      <c r="H297" s="165" t="s">
        <v>750</v>
      </c>
      <c r="I297" s="279">
        <v>90</v>
      </c>
      <c r="J297" s="1"/>
    </row>
    <row r="298" spans="1:10" ht="153" customHeight="1" x14ac:dyDescent="0.25">
      <c r="A298" s="485" t="s">
        <v>502</v>
      </c>
      <c r="B298" s="28">
        <v>1</v>
      </c>
      <c r="C298" s="8" t="s">
        <v>503</v>
      </c>
      <c r="D298" s="10" t="s">
        <v>32</v>
      </c>
      <c r="E298" s="8" t="s">
        <v>85</v>
      </c>
      <c r="F298" s="8" t="s">
        <v>868</v>
      </c>
      <c r="G298" s="13"/>
      <c r="H298" s="311" t="s">
        <v>905</v>
      </c>
      <c r="I298" s="312">
        <v>70</v>
      </c>
      <c r="J298" s="1"/>
    </row>
    <row r="299" spans="1:10" ht="142.5" customHeight="1" x14ac:dyDescent="0.25">
      <c r="A299" s="486"/>
      <c r="B299" s="313">
        <v>2</v>
      </c>
      <c r="C299" s="69" t="s">
        <v>504</v>
      </c>
      <c r="D299" s="67" t="s">
        <v>32</v>
      </c>
      <c r="E299" s="69" t="s">
        <v>85</v>
      </c>
      <c r="F299" s="8"/>
      <c r="G299" s="146"/>
      <c r="H299" s="314" t="s">
        <v>751</v>
      </c>
      <c r="I299" s="279">
        <v>100</v>
      </c>
      <c r="J299" s="1"/>
    </row>
    <row r="300" spans="1:10" ht="114" customHeight="1" x14ac:dyDescent="0.25">
      <c r="A300" s="486"/>
      <c r="B300" s="28">
        <v>3</v>
      </c>
      <c r="C300" s="69" t="s">
        <v>505</v>
      </c>
      <c r="D300" s="10" t="s">
        <v>32</v>
      </c>
      <c r="E300" s="8" t="s">
        <v>85</v>
      </c>
      <c r="F300" s="8" t="s">
        <v>869</v>
      </c>
      <c r="G300" s="77"/>
      <c r="H300" s="315" t="s">
        <v>757</v>
      </c>
      <c r="I300" s="279">
        <v>100</v>
      </c>
      <c r="J300" s="1"/>
    </row>
    <row r="301" spans="1:10" ht="133.5" customHeight="1" x14ac:dyDescent="0.25">
      <c r="A301" s="486"/>
      <c r="B301" s="28">
        <v>4</v>
      </c>
      <c r="C301" s="8" t="s">
        <v>506</v>
      </c>
      <c r="D301" s="10" t="s">
        <v>32</v>
      </c>
      <c r="E301" s="76" t="s">
        <v>15</v>
      </c>
      <c r="F301" s="8" t="s">
        <v>870</v>
      </c>
      <c r="G301" s="8"/>
      <c r="H301" s="136" t="s">
        <v>712</v>
      </c>
      <c r="I301" s="301">
        <v>100</v>
      </c>
      <c r="J301" s="1"/>
    </row>
    <row r="302" spans="1:10" ht="112.5" customHeight="1" x14ac:dyDescent="0.25">
      <c r="A302" s="486"/>
      <c r="B302" s="28">
        <v>5</v>
      </c>
      <c r="C302" s="69" t="s">
        <v>507</v>
      </c>
      <c r="D302" s="10" t="s">
        <v>32</v>
      </c>
      <c r="E302" s="76" t="s">
        <v>85</v>
      </c>
      <c r="F302" s="8" t="s">
        <v>508</v>
      </c>
      <c r="G302" s="23"/>
      <c r="H302" s="136" t="s">
        <v>1005</v>
      </c>
      <c r="I302" s="301">
        <v>100</v>
      </c>
      <c r="J302" s="1"/>
    </row>
    <row r="303" spans="1:10" ht="113.25" customHeight="1" x14ac:dyDescent="0.25">
      <c r="A303" s="487"/>
      <c r="B303" s="28">
        <v>6</v>
      </c>
      <c r="C303" s="8" t="s">
        <v>509</v>
      </c>
      <c r="D303" s="10" t="s">
        <v>32</v>
      </c>
      <c r="E303" s="76"/>
      <c r="F303" s="8" t="s">
        <v>510</v>
      </c>
      <c r="G303" s="316"/>
      <c r="H303" s="317" t="s">
        <v>713</v>
      </c>
      <c r="I303" s="279">
        <v>100</v>
      </c>
      <c r="J303" s="1"/>
    </row>
    <row r="304" spans="1:10" ht="263.25" customHeight="1" x14ac:dyDescent="0.25">
      <c r="A304" s="8" t="s">
        <v>511</v>
      </c>
      <c r="B304" s="28">
        <v>1</v>
      </c>
      <c r="C304" s="8" t="s">
        <v>512</v>
      </c>
      <c r="D304" s="10" t="s">
        <v>32</v>
      </c>
      <c r="E304" s="12" t="s">
        <v>85</v>
      </c>
      <c r="F304" s="8"/>
      <c r="G304" s="26"/>
      <c r="H304" s="140" t="s">
        <v>1006</v>
      </c>
      <c r="I304" s="279">
        <v>100</v>
      </c>
      <c r="J304" s="1"/>
    </row>
    <row r="305" spans="1:28" ht="18" customHeight="1" x14ac:dyDescent="0.25">
      <c r="A305" s="99"/>
      <c r="B305" s="34"/>
      <c r="C305" s="184"/>
      <c r="D305" s="197"/>
      <c r="E305" s="185"/>
      <c r="F305" s="318"/>
      <c r="G305" s="319"/>
      <c r="H305" s="127" t="s">
        <v>27</v>
      </c>
      <c r="I305" s="40">
        <f>SUM(I295:I304)/10</f>
        <v>95</v>
      </c>
      <c r="J305" s="1"/>
    </row>
    <row r="306" spans="1:28" ht="39" customHeight="1" x14ac:dyDescent="0.25">
      <c r="A306" s="474" t="s">
        <v>1233</v>
      </c>
      <c r="B306" s="475"/>
      <c r="C306" s="475"/>
      <c r="D306" s="475"/>
      <c r="E306" s="475"/>
      <c r="F306" s="475"/>
      <c r="G306" s="475"/>
      <c r="H306" s="475"/>
      <c r="I306" s="476"/>
      <c r="J306" s="1"/>
    </row>
    <row r="307" spans="1:28" ht="213.75" customHeight="1" x14ac:dyDescent="0.25">
      <c r="A307" s="455" t="s">
        <v>513</v>
      </c>
      <c r="B307" s="63">
        <v>1</v>
      </c>
      <c r="C307" s="8" t="s">
        <v>514</v>
      </c>
      <c r="D307" s="10" t="s">
        <v>32</v>
      </c>
      <c r="E307" s="12" t="s">
        <v>515</v>
      </c>
      <c r="F307" s="8" t="s">
        <v>871</v>
      </c>
      <c r="G307" s="26"/>
      <c r="H307" s="140" t="s">
        <v>1143</v>
      </c>
      <c r="I307" s="117">
        <v>100</v>
      </c>
      <c r="J307" s="1"/>
    </row>
    <row r="308" spans="1:28" ht="162.75" customHeight="1" x14ac:dyDescent="0.25">
      <c r="A308" s="455"/>
      <c r="B308" s="63">
        <v>2</v>
      </c>
      <c r="C308" s="8" t="s">
        <v>516</v>
      </c>
      <c r="D308" s="10" t="s">
        <v>32</v>
      </c>
      <c r="E308" s="12" t="s">
        <v>62</v>
      </c>
      <c r="F308" s="8" t="s">
        <v>872</v>
      </c>
      <c r="G308" s="26"/>
      <c r="H308" s="140" t="s">
        <v>1144</v>
      </c>
      <c r="I308" s="117">
        <v>100</v>
      </c>
      <c r="J308" s="1"/>
    </row>
    <row r="309" spans="1:28" ht="247.5" customHeight="1" x14ac:dyDescent="0.25">
      <c r="A309" s="455"/>
      <c r="B309" s="63">
        <v>3</v>
      </c>
      <c r="C309" s="8" t="s">
        <v>517</v>
      </c>
      <c r="D309" s="10" t="s">
        <v>32</v>
      </c>
      <c r="E309" s="12" t="s">
        <v>158</v>
      </c>
      <c r="F309" s="8" t="s">
        <v>518</v>
      </c>
      <c r="G309" s="26"/>
      <c r="H309" s="140" t="s">
        <v>1267</v>
      </c>
      <c r="I309" s="117">
        <v>100</v>
      </c>
      <c r="J309" s="1"/>
    </row>
    <row r="310" spans="1:28" ht="393.75" customHeight="1" x14ac:dyDescent="0.25">
      <c r="A310" s="69" t="s">
        <v>519</v>
      </c>
      <c r="B310" s="66">
        <v>1</v>
      </c>
      <c r="C310" s="69" t="s">
        <v>520</v>
      </c>
      <c r="D310" s="67" t="s">
        <v>32</v>
      </c>
      <c r="E310" s="56" t="s">
        <v>158</v>
      </c>
      <c r="F310" s="69" t="s">
        <v>521</v>
      </c>
      <c r="G310" s="229"/>
      <c r="H310" s="320" t="s">
        <v>1181</v>
      </c>
      <c r="I310" s="15">
        <v>100</v>
      </c>
      <c r="J310" s="57"/>
    </row>
    <row r="311" spans="1:28" ht="337.5" customHeight="1" x14ac:dyDescent="0.25">
      <c r="A311" s="456" t="s">
        <v>522</v>
      </c>
      <c r="B311" s="20">
        <v>1</v>
      </c>
      <c r="C311" s="137" t="s">
        <v>523</v>
      </c>
      <c r="D311" s="10" t="s">
        <v>32</v>
      </c>
      <c r="E311" s="12" t="s">
        <v>427</v>
      </c>
      <c r="F311" s="8" t="s">
        <v>524</v>
      </c>
      <c r="G311" s="13" t="s">
        <v>158</v>
      </c>
      <c r="H311" s="165" t="s">
        <v>1145</v>
      </c>
      <c r="I311" s="117">
        <v>90</v>
      </c>
      <c r="J311" s="1"/>
    </row>
    <row r="312" spans="1:28" ht="380.25" customHeight="1" x14ac:dyDescent="0.25">
      <c r="A312" s="456"/>
      <c r="B312" s="28">
        <v>2</v>
      </c>
      <c r="C312" s="8" t="s">
        <v>525</v>
      </c>
      <c r="D312" s="10" t="s">
        <v>32</v>
      </c>
      <c r="E312" s="12" t="s">
        <v>427</v>
      </c>
      <c r="F312" s="8" t="s">
        <v>873</v>
      </c>
      <c r="G312" s="26" t="s">
        <v>158</v>
      </c>
      <c r="H312" s="93" t="s">
        <v>1182</v>
      </c>
      <c r="I312" s="117">
        <v>100</v>
      </c>
      <c r="J312" s="1"/>
    </row>
    <row r="313" spans="1:28" ht="256.5" customHeight="1" x14ac:dyDescent="0.25">
      <c r="A313" s="456"/>
      <c r="B313" s="20">
        <v>3</v>
      </c>
      <c r="C313" s="8" t="s">
        <v>526</v>
      </c>
      <c r="D313" s="10" t="s">
        <v>32</v>
      </c>
      <c r="E313" s="12" t="s">
        <v>158</v>
      </c>
      <c r="F313" s="8" t="s">
        <v>527</v>
      </c>
      <c r="G313" s="26"/>
      <c r="H313" s="165" t="s">
        <v>1260</v>
      </c>
      <c r="I313" s="117">
        <v>100</v>
      </c>
      <c r="J313" s="1"/>
    </row>
    <row r="314" spans="1:28" ht="102" customHeight="1" x14ac:dyDescent="0.25">
      <c r="A314" s="457"/>
      <c r="B314" s="28">
        <v>4</v>
      </c>
      <c r="C314" s="8" t="s">
        <v>528</v>
      </c>
      <c r="D314" s="10" t="s">
        <v>32</v>
      </c>
      <c r="E314" s="12" t="s">
        <v>85</v>
      </c>
      <c r="F314" s="321" t="s">
        <v>874</v>
      </c>
      <c r="G314" s="13"/>
      <c r="H314" s="166" t="s">
        <v>1168</v>
      </c>
      <c r="I314" s="117">
        <v>100</v>
      </c>
      <c r="J314" s="1"/>
    </row>
    <row r="315" spans="1:28" ht="78" customHeight="1" x14ac:dyDescent="0.25">
      <c r="A315" s="458" t="s">
        <v>529</v>
      </c>
      <c r="B315" s="28">
        <v>1</v>
      </c>
      <c r="C315" s="8" t="s">
        <v>530</v>
      </c>
      <c r="D315" s="10" t="s">
        <v>32</v>
      </c>
      <c r="E315" s="12" t="s">
        <v>313</v>
      </c>
      <c r="F315" s="8" t="s">
        <v>875</v>
      </c>
      <c r="G315" s="13"/>
      <c r="H315" s="140" t="s">
        <v>1007</v>
      </c>
      <c r="I315" s="117">
        <v>90</v>
      </c>
      <c r="J315" s="1"/>
    </row>
    <row r="316" spans="1:28" ht="409.5" customHeight="1" x14ac:dyDescent="0.25">
      <c r="A316" s="457"/>
      <c r="B316" s="20">
        <v>2</v>
      </c>
      <c r="C316" s="137" t="s">
        <v>531</v>
      </c>
      <c r="D316" s="10" t="s">
        <v>32</v>
      </c>
      <c r="E316" s="12" t="s">
        <v>158</v>
      </c>
      <c r="F316" s="8" t="s">
        <v>532</v>
      </c>
      <c r="G316" s="13" t="s">
        <v>158</v>
      </c>
      <c r="H316" s="140" t="s">
        <v>1261</v>
      </c>
      <c r="I316" s="117">
        <v>100</v>
      </c>
      <c r="J316" s="1"/>
    </row>
    <row r="317" spans="1:28" s="400" customFormat="1" ht="248.25" customHeight="1" x14ac:dyDescent="0.25">
      <c r="A317" s="8" t="s">
        <v>533</v>
      </c>
      <c r="B317" s="20">
        <v>1</v>
      </c>
      <c r="C317" s="137" t="s">
        <v>534</v>
      </c>
      <c r="D317" s="10" t="s">
        <v>32</v>
      </c>
      <c r="E317" s="12" t="s">
        <v>429</v>
      </c>
      <c r="F317" s="8" t="s">
        <v>876</v>
      </c>
      <c r="G317" s="70" t="s">
        <v>158</v>
      </c>
      <c r="H317" s="93" t="s">
        <v>906</v>
      </c>
      <c r="I317" s="322">
        <v>100</v>
      </c>
      <c r="J317" s="323"/>
      <c r="K317" s="388"/>
      <c r="L317" s="388"/>
      <c r="M317" s="396"/>
      <c r="N317" s="396"/>
      <c r="O317" s="396"/>
      <c r="P317" s="396"/>
      <c r="Q317" s="396"/>
      <c r="R317" s="396"/>
      <c r="S317" s="396"/>
      <c r="T317" s="396"/>
      <c r="U317" s="396"/>
      <c r="V317" s="396"/>
      <c r="W317" s="396"/>
      <c r="X317" s="396"/>
      <c r="Y317" s="396"/>
      <c r="Z317" s="396"/>
      <c r="AA317" s="396"/>
      <c r="AB317" s="396"/>
    </row>
    <row r="318" spans="1:28" ht="216" customHeight="1" x14ac:dyDescent="0.25">
      <c r="A318" s="92" t="s">
        <v>535</v>
      </c>
      <c r="B318" s="98">
        <v>1</v>
      </c>
      <c r="C318" s="8" t="s">
        <v>536</v>
      </c>
      <c r="D318" s="10" t="s">
        <v>32</v>
      </c>
      <c r="E318" s="229" t="s">
        <v>158</v>
      </c>
      <c r="F318" s="12" t="s">
        <v>537</v>
      </c>
      <c r="G318" s="324"/>
      <c r="H318" s="325" t="s">
        <v>1042</v>
      </c>
      <c r="I318" s="117">
        <v>100</v>
      </c>
      <c r="J318" s="1"/>
    </row>
    <row r="319" spans="1:28" ht="200.25" customHeight="1" x14ac:dyDescent="0.25">
      <c r="A319" s="458" t="s">
        <v>538</v>
      </c>
      <c r="B319" s="28">
        <v>1</v>
      </c>
      <c r="C319" s="8" t="s">
        <v>539</v>
      </c>
      <c r="D319" s="10" t="s">
        <v>32</v>
      </c>
      <c r="E319" s="229" t="s">
        <v>158</v>
      </c>
      <c r="F319" s="12" t="s">
        <v>540</v>
      </c>
      <c r="G319" s="13"/>
      <c r="H319" s="71" t="s">
        <v>993</v>
      </c>
      <c r="I319" s="117">
        <v>100</v>
      </c>
      <c r="J319" s="1"/>
    </row>
    <row r="320" spans="1:28" ht="282.75" customHeight="1" x14ac:dyDescent="0.25">
      <c r="A320" s="456"/>
      <c r="B320" s="28">
        <v>2</v>
      </c>
      <c r="C320" s="8" t="s">
        <v>541</v>
      </c>
      <c r="D320" s="10" t="s">
        <v>32</v>
      </c>
      <c r="E320" s="229" t="s">
        <v>158</v>
      </c>
      <c r="F320" s="12" t="s">
        <v>877</v>
      </c>
      <c r="G320" s="13"/>
      <c r="H320" s="140" t="s">
        <v>994</v>
      </c>
      <c r="I320" s="117">
        <v>90</v>
      </c>
      <c r="J320" s="1"/>
    </row>
    <row r="321" spans="1:10" ht="351.75" customHeight="1" x14ac:dyDescent="0.25">
      <c r="A321" s="458" t="s">
        <v>542</v>
      </c>
      <c r="B321" s="28">
        <v>1</v>
      </c>
      <c r="C321" s="8" t="s">
        <v>543</v>
      </c>
      <c r="D321" s="10" t="s">
        <v>32</v>
      </c>
      <c r="E321" s="229" t="s">
        <v>158</v>
      </c>
      <c r="F321" s="8" t="s">
        <v>544</v>
      </c>
      <c r="G321" s="13"/>
      <c r="H321" s="140" t="s">
        <v>1008</v>
      </c>
      <c r="I321" s="45">
        <v>100</v>
      </c>
      <c r="J321" s="1"/>
    </row>
    <row r="322" spans="1:10" ht="244.5" customHeight="1" x14ac:dyDescent="0.25">
      <c r="A322" s="456"/>
      <c r="B322" s="28">
        <v>2</v>
      </c>
      <c r="C322" s="8" t="s">
        <v>545</v>
      </c>
      <c r="D322" s="10" t="s">
        <v>32</v>
      </c>
      <c r="E322" s="229" t="s">
        <v>158</v>
      </c>
      <c r="F322" s="8" t="s">
        <v>546</v>
      </c>
      <c r="G322" s="13"/>
      <c r="H322" s="140" t="s">
        <v>1009</v>
      </c>
      <c r="I322" s="45">
        <v>100</v>
      </c>
      <c r="J322" s="1"/>
    </row>
    <row r="323" spans="1:10" ht="147.75" customHeight="1" x14ac:dyDescent="0.25">
      <c r="A323" s="457"/>
      <c r="B323" s="28">
        <v>3</v>
      </c>
      <c r="C323" s="8" t="s">
        <v>547</v>
      </c>
      <c r="D323" s="10" t="s">
        <v>32</v>
      </c>
      <c r="E323" s="28"/>
      <c r="F323" s="8" t="s">
        <v>548</v>
      </c>
      <c r="G323" s="13"/>
      <c r="H323" s="140" t="s">
        <v>1010</v>
      </c>
      <c r="I323" s="45">
        <v>100</v>
      </c>
      <c r="J323" s="1"/>
    </row>
    <row r="324" spans="1:10" ht="20.25" customHeight="1" x14ac:dyDescent="0.25">
      <c r="A324" s="33"/>
      <c r="B324" s="34"/>
      <c r="C324" s="184"/>
      <c r="D324" s="197"/>
      <c r="E324" s="34"/>
      <c r="F324" s="184"/>
      <c r="G324" s="185"/>
      <c r="H324" s="127" t="s">
        <v>27</v>
      </c>
      <c r="I324" s="153">
        <f>SUM(I307:I323)/17</f>
        <v>98.235294117647058</v>
      </c>
      <c r="J324" s="1"/>
    </row>
    <row r="325" spans="1:10" ht="41.25" customHeight="1" x14ac:dyDescent="0.25">
      <c r="A325" s="474" t="s">
        <v>1234</v>
      </c>
      <c r="B325" s="475"/>
      <c r="C325" s="475"/>
      <c r="D325" s="475"/>
      <c r="E325" s="475"/>
      <c r="F325" s="475"/>
      <c r="G325" s="475"/>
      <c r="H325" s="475"/>
      <c r="I325" s="476"/>
      <c r="J325" s="1"/>
    </row>
    <row r="326" spans="1:10" ht="189" customHeight="1" x14ac:dyDescent="0.25">
      <c r="A326" s="326" t="s">
        <v>549</v>
      </c>
      <c r="B326" s="137">
        <v>1</v>
      </c>
      <c r="C326" s="21" t="s">
        <v>550</v>
      </c>
      <c r="D326" s="10" t="s">
        <v>32</v>
      </c>
      <c r="E326" s="8" t="s">
        <v>85</v>
      </c>
      <c r="F326" s="108" t="s">
        <v>551</v>
      </c>
      <c r="G326" s="13"/>
      <c r="H326" s="140" t="s">
        <v>1154</v>
      </c>
      <c r="I326" s="117">
        <v>100</v>
      </c>
      <c r="J326" s="1"/>
    </row>
    <row r="327" spans="1:10" ht="119.25" customHeight="1" x14ac:dyDescent="0.25">
      <c r="A327" s="455" t="s">
        <v>552</v>
      </c>
      <c r="B327" s="8">
        <v>1</v>
      </c>
      <c r="C327" s="8" t="s">
        <v>553</v>
      </c>
      <c r="D327" s="141" t="s">
        <v>32</v>
      </c>
      <c r="E327" s="11" t="s">
        <v>429</v>
      </c>
      <c r="F327" s="103" t="s">
        <v>878</v>
      </c>
      <c r="G327" s="41"/>
      <c r="H327" s="327" t="s">
        <v>1220</v>
      </c>
      <c r="I327" s="117">
        <v>100</v>
      </c>
      <c r="J327" s="1"/>
    </row>
    <row r="328" spans="1:10" ht="84" customHeight="1" x14ac:dyDescent="0.25">
      <c r="A328" s="455"/>
      <c r="B328" s="8">
        <v>2</v>
      </c>
      <c r="C328" s="8" t="s">
        <v>554</v>
      </c>
      <c r="D328" s="141" t="s">
        <v>135</v>
      </c>
      <c r="E328" s="8" t="s">
        <v>85</v>
      </c>
      <c r="F328" s="103"/>
      <c r="G328" s="41"/>
      <c r="H328" s="140" t="s">
        <v>1011</v>
      </c>
      <c r="I328" s="117">
        <v>100</v>
      </c>
      <c r="J328" s="1"/>
    </row>
    <row r="329" spans="1:10" ht="207" customHeight="1" x14ac:dyDescent="0.25">
      <c r="A329" s="458" t="s">
        <v>555</v>
      </c>
      <c r="B329" s="47">
        <v>1</v>
      </c>
      <c r="C329" s="47" t="s">
        <v>556</v>
      </c>
      <c r="D329" s="328" t="s">
        <v>32</v>
      </c>
      <c r="E329" s="8" t="s">
        <v>85</v>
      </c>
      <c r="F329" s="69" t="s">
        <v>557</v>
      </c>
      <c r="G329" s="329"/>
      <c r="H329" s="330" t="s">
        <v>1012</v>
      </c>
      <c r="I329" s="117">
        <v>90</v>
      </c>
      <c r="J329" s="1"/>
    </row>
    <row r="330" spans="1:10" ht="171.75" customHeight="1" x14ac:dyDescent="0.25">
      <c r="A330" s="456"/>
      <c r="B330" s="331">
        <v>2</v>
      </c>
      <c r="C330" s="8" t="s">
        <v>558</v>
      </c>
      <c r="D330" s="328" t="s">
        <v>32</v>
      </c>
      <c r="E330" s="8" t="s">
        <v>85</v>
      </c>
      <c r="F330" s="69" t="s">
        <v>559</v>
      </c>
      <c r="G330" s="332"/>
      <c r="H330" s="333" t="s">
        <v>752</v>
      </c>
      <c r="I330" s="117">
        <v>70</v>
      </c>
      <c r="J330" s="1"/>
    </row>
    <row r="331" spans="1:10" ht="134.25" customHeight="1" x14ac:dyDescent="0.25">
      <c r="A331" s="456"/>
      <c r="B331" s="331">
        <v>3</v>
      </c>
      <c r="C331" s="8" t="s">
        <v>560</v>
      </c>
      <c r="D331" s="67" t="s">
        <v>32</v>
      </c>
      <c r="E331" s="8" t="s">
        <v>561</v>
      </c>
      <c r="F331" s="69" t="s">
        <v>562</v>
      </c>
      <c r="G331" s="334"/>
      <c r="H331" s="335" t="s">
        <v>1155</v>
      </c>
      <c r="I331" s="117">
        <v>100</v>
      </c>
      <c r="J331" s="1"/>
    </row>
    <row r="332" spans="1:10" ht="242.25" customHeight="1" x14ac:dyDescent="0.25">
      <c r="A332" s="456"/>
      <c r="B332" s="331">
        <v>4</v>
      </c>
      <c r="C332" s="8" t="s">
        <v>563</v>
      </c>
      <c r="D332" s="187" t="s">
        <v>32</v>
      </c>
      <c r="E332" s="8" t="s">
        <v>85</v>
      </c>
      <c r="F332" s="8" t="s">
        <v>879</v>
      </c>
      <c r="G332" s="332"/>
      <c r="H332" s="335" t="s">
        <v>1013</v>
      </c>
      <c r="I332" s="117">
        <v>100</v>
      </c>
      <c r="J332" s="1"/>
    </row>
    <row r="333" spans="1:10" ht="208.5" customHeight="1" x14ac:dyDescent="0.25">
      <c r="A333" s="457"/>
      <c r="B333" s="331">
        <v>5</v>
      </c>
      <c r="C333" s="8" t="s">
        <v>564</v>
      </c>
      <c r="D333" s="187" t="s">
        <v>32</v>
      </c>
      <c r="E333" s="8" t="s">
        <v>85</v>
      </c>
      <c r="F333" s="69" t="s">
        <v>880</v>
      </c>
      <c r="G333" s="336"/>
      <c r="H333" s="121" t="s">
        <v>1014</v>
      </c>
      <c r="I333" s="117">
        <v>70</v>
      </c>
      <c r="J333" s="57"/>
    </row>
    <row r="334" spans="1:10" ht="89.25" customHeight="1" x14ac:dyDescent="0.25">
      <c r="A334" s="486" t="s">
        <v>565</v>
      </c>
      <c r="B334" s="28">
        <v>1</v>
      </c>
      <c r="C334" s="8" t="s">
        <v>566</v>
      </c>
      <c r="D334" s="337" t="s">
        <v>32</v>
      </c>
      <c r="E334" s="8" t="s">
        <v>85</v>
      </c>
      <c r="F334" s="338" t="s">
        <v>881</v>
      </c>
      <c r="G334" s="339"/>
      <c r="H334" s="340" t="s">
        <v>1156</v>
      </c>
      <c r="I334" s="117">
        <v>100</v>
      </c>
      <c r="J334" s="1"/>
    </row>
    <row r="335" spans="1:10" ht="135" customHeight="1" x14ac:dyDescent="0.25">
      <c r="A335" s="486"/>
      <c r="B335" s="28">
        <v>2</v>
      </c>
      <c r="C335" s="8" t="s">
        <v>567</v>
      </c>
      <c r="D335" s="59" t="s">
        <v>135</v>
      </c>
      <c r="E335" s="8" t="s">
        <v>85</v>
      </c>
      <c r="F335" s="69" t="s">
        <v>568</v>
      </c>
      <c r="G335" s="341"/>
      <c r="H335" s="71" t="s">
        <v>1157</v>
      </c>
      <c r="I335" s="117">
        <v>100</v>
      </c>
      <c r="J335" s="1"/>
    </row>
    <row r="336" spans="1:10" ht="70.5" customHeight="1" x14ac:dyDescent="0.25">
      <c r="A336" s="486"/>
      <c r="B336" s="28">
        <v>3</v>
      </c>
      <c r="C336" s="137" t="s">
        <v>569</v>
      </c>
      <c r="D336" s="67">
        <v>2021</v>
      </c>
      <c r="E336" s="8" t="s">
        <v>85</v>
      </c>
      <c r="F336" s="243"/>
      <c r="G336" s="342"/>
      <c r="H336" s="189" t="s">
        <v>1262</v>
      </c>
      <c r="I336" s="117">
        <v>100</v>
      </c>
      <c r="J336" s="1"/>
    </row>
    <row r="337" spans="1:10" ht="62.25" customHeight="1" x14ac:dyDescent="0.25">
      <c r="A337" s="486"/>
      <c r="B337" s="28">
        <v>4</v>
      </c>
      <c r="C337" s="8" t="s">
        <v>570</v>
      </c>
      <c r="D337" s="67">
        <v>2022</v>
      </c>
      <c r="E337" s="8" t="s">
        <v>85</v>
      </c>
      <c r="F337" s="243"/>
      <c r="G337" s="145"/>
      <c r="H337" s="71" t="s">
        <v>1263</v>
      </c>
      <c r="I337" s="343">
        <v>100</v>
      </c>
      <c r="J337" s="1"/>
    </row>
    <row r="338" spans="1:10" ht="105" x14ac:dyDescent="0.25">
      <c r="A338" s="487"/>
      <c r="B338" s="28">
        <v>5</v>
      </c>
      <c r="C338" s="143" t="s">
        <v>571</v>
      </c>
      <c r="D338" s="67">
        <v>2021</v>
      </c>
      <c r="E338" s="8" t="s">
        <v>85</v>
      </c>
      <c r="F338" s="243"/>
      <c r="G338" s="342"/>
      <c r="H338" s="71" t="s">
        <v>1264</v>
      </c>
      <c r="I338" s="117">
        <v>100</v>
      </c>
      <c r="J338" s="1"/>
    </row>
    <row r="339" spans="1:10" ht="288" customHeight="1" x14ac:dyDescent="0.25">
      <c r="A339" s="326" t="s">
        <v>572</v>
      </c>
      <c r="B339" s="344">
        <v>1</v>
      </c>
      <c r="C339" s="345" t="s">
        <v>573</v>
      </c>
      <c r="D339" s="10">
        <v>2021</v>
      </c>
      <c r="E339" s="8" t="s">
        <v>85</v>
      </c>
      <c r="F339" s="8"/>
      <c r="G339" s="17"/>
      <c r="H339" s="346" t="s">
        <v>1265</v>
      </c>
      <c r="I339" s="347">
        <v>100</v>
      </c>
      <c r="J339" s="1"/>
    </row>
    <row r="340" spans="1:10" ht="92.25" customHeight="1" x14ac:dyDescent="0.25">
      <c r="A340" s="458" t="s">
        <v>574</v>
      </c>
      <c r="B340" s="28">
        <v>1</v>
      </c>
      <c r="C340" s="8" t="s">
        <v>575</v>
      </c>
      <c r="D340" s="67" t="s">
        <v>397</v>
      </c>
      <c r="E340" s="8" t="s">
        <v>85</v>
      </c>
      <c r="F340" s="8" t="s">
        <v>576</v>
      </c>
      <c r="G340" s="13"/>
      <c r="H340" s="121" t="s">
        <v>1015</v>
      </c>
      <c r="I340" s="117">
        <v>100</v>
      </c>
      <c r="J340" s="1"/>
    </row>
    <row r="341" spans="1:10" ht="126.75" customHeight="1" x14ac:dyDescent="0.25">
      <c r="A341" s="457"/>
      <c r="B341" s="28">
        <v>2</v>
      </c>
      <c r="C341" s="8" t="s">
        <v>577</v>
      </c>
      <c r="D341" s="67" t="s">
        <v>32</v>
      </c>
      <c r="E341" s="8" t="s">
        <v>85</v>
      </c>
      <c r="F341" s="69" t="s">
        <v>578</v>
      </c>
      <c r="G341" s="145"/>
      <c r="H341" s="121" t="s">
        <v>753</v>
      </c>
      <c r="I341" s="117">
        <v>100</v>
      </c>
      <c r="J341" s="1"/>
    </row>
    <row r="342" spans="1:10" ht="140.25" customHeight="1" x14ac:dyDescent="0.25">
      <c r="A342" s="47" t="s">
        <v>579</v>
      </c>
      <c r="B342" s="117">
        <v>1</v>
      </c>
      <c r="C342" s="8" t="s">
        <v>580</v>
      </c>
      <c r="D342" s="10" t="s">
        <v>32</v>
      </c>
      <c r="E342" s="8" t="s">
        <v>85</v>
      </c>
      <c r="F342" s="12" t="s">
        <v>581</v>
      </c>
      <c r="G342" s="13"/>
      <c r="H342" s="348" t="s">
        <v>1016</v>
      </c>
      <c r="I342" s="349">
        <v>100</v>
      </c>
      <c r="J342" s="1"/>
    </row>
    <row r="343" spans="1:10" ht="148.5" customHeight="1" x14ac:dyDescent="0.25">
      <c r="A343" s="458" t="s">
        <v>582</v>
      </c>
      <c r="B343" s="117">
        <v>1</v>
      </c>
      <c r="C343" s="8" t="s">
        <v>583</v>
      </c>
      <c r="D343" s="10" t="s">
        <v>66</v>
      </c>
      <c r="E343" s="8" t="s">
        <v>85</v>
      </c>
      <c r="F343" s="8"/>
      <c r="G343" s="99"/>
      <c r="H343" s="140" t="s">
        <v>1017</v>
      </c>
      <c r="I343" s="112">
        <v>90</v>
      </c>
      <c r="J343" s="1"/>
    </row>
    <row r="344" spans="1:10" ht="168" customHeight="1" x14ac:dyDescent="0.25">
      <c r="A344" s="456"/>
      <c r="B344" s="117">
        <v>2</v>
      </c>
      <c r="C344" s="8" t="s">
        <v>584</v>
      </c>
      <c r="D344" s="10" t="s">
        <v>32</v>
      </c>
      <c r="E344" s="8" t="s">
        <v>85</v>
      </c>
      <c r="F344" s="12" t="s">
        <v>585</v>
      </c>
      <c r="G344" s="13"/>
      <c r="H344" s="140" t="s">
        <v>1018</v>
      </c>
      <c r="I344" s="112">
        <v>90</v>
      </c>
      <c r="J344" s="1"/>
    </row>
    <row r="345" spans="1:10" ht="144.75" customHeight="1" x14ac:dyDescent="0.25">
      <c r="A345" s="457"/>
      <c r="B345" s="117">
        <v>3</v>
      </c>
      <c r="C345" s="8" t="s">
        <v>586</v>
      </c>
      <c r="D345" s="10" t="s">
        <v>135</v>
      </c>
      <c r="E345" s="8" t="s">
        <v>85</v>
      </c>
      <c r="F345" s="12" t="s">
        <v>587</v>
      </c>
      <c r="G345" s="13"/>
      <c r="H345" s="350" t="s">
        <v>1019</v>
      </c>
      <c r="I345" s="15">
        <v>100</v>
      </c>
      <c r="J345" s="1"/>
    </row>
    <row r="346" spans="1:10" ht="184.5" customHeight="1" x14ac:dyDescent="0.25">
      <c r="A346" s="137" t="s">
        <v>588</v>
      </c>
      <c r="B346" s="8">
        <v>1</v>
      </c>
      <c r="C346" s="8" t="s">
        <v>589</v>
      </c>
      <c r="D346" s="167" t="s">
        <v>32</v>
      </c>
      <c r="E346" s="8" t="s">
        <v>85</v>
      </c>
      <c r="F346" s="12" t="s">
        <v>590</v>
      </c>
      <c r="G346" s="351"/>
      <c r="H346" s="352" t="s">
        <v>1021</v>
      </c>
      <c r="I346" s="353">
        <v>100</v>
      </c>
      <c r="J346" s="1"/>
    </row>
    <row r="347" spans="1:10" ht="143.25" customHeight="1" x14ac:dyDescent="0.25">
      <c r="A347" s="458" t="s">
        <v>591</v>
      </c>
      <c r="B347" s="11">
        <v>1</v>
      </c>
      <c r="C347" s="9" t="s">
        <v>592</v>
      </c>
      <c r="D347" s="16" t="s">
        <v>32</v>
      </c>
      <c r="E347" s="8" t="s">
        <v>85</v>
      </c>
      <c r="F347" s="12" t="s">
        <v>593</v>
      </c>
      <c r="G347" s="351"/>
      <c r="H347" s="140" t="s">
        <v>1020</v>
      </c>
      <c r="I347" s="207">
        <v>100</v>
      </c>
      <c r="J347" s="1"/>
    </row>
    <row r="348" spans="1:10" ht="103.5" customHeight="1" x14ac:dyDescent="0.25">
      <c r="A348" s="457"/>
      <c r="B348" s="11">
        <v>2</v>
      </c>
      <c r="C348" s="9" t="s">
        <v>594</v>
      </c>
      <c r="D348" s="10" t="s">
        <v>32</v>
      </c>
      <c r="E348" s="8" t="s">
        <v>85</v>
      </c>
      <c r="F348" s="12" t="s">
        <v>595</v>
      </c>
      <c r="G348" s="13"/>
      <c r="H348" s="140" t="s">
        <v>1158</v>
      </c>
      <c r="I348" s="207">
        <v>90</v>
      </c>
      <c r="J348" s="1"/>
    </row>
    <row r="349" spans="1:10" ht="99.75" customHeight="1" x14ac:dyDescent="0.25">
      <c r="A349" s="458" t="s">
        <v>596</v>
      </c>
      <c r="B349" s="8">
        <v>1</v>
      </c>
      <c r="C349" s="8" t="s">
        <v>597</v>
      </c>
      <c r="D349" s="10">
        <v>2021</v>
      </c>
      <c r="E349" s="8" t="s">
        <v>85</v>
      </c>
      <c r="F349" s="12"/>
      <c r="G349" s="13"/>
      <c r="H349" s="140" t="s">
        <v>738</v>
      </c>
      <c r="I349" s="207">
        <v>100</v>
      </c>
      <c r="J349" s="1"/>
    </row>
    <row r="350" spans="1:10" ht="130.5" customHeight="1" x14ac:dyDescent="0.25">
      <c r="A350" s="457"/>
      <c r="B350" s="8">
        <v>2</v>
      </c>
      <c r="C350" s="8" t="s">
        <v>598</v>
      </c>
      <c r="D350" s="64">
        <v>2021</v>
      </c>
      <c r="E350" s="28"/>
      <c r="F350" s="12"/>
      <c r="G350" s="13"/>
      <c r="H350" s="140" t="s">
        <v>1177</v>
      </c>
      <c r="I350" s="279">
        <v>100</v>
      </c>
      <c r="J350" s="1"/>
    </row>
    <row r="351" spans="1:10" ht="21.75" customHeight="1" x14ac:dyDescent="0.25">
      <c r="A351" s="33"/>
      <c r="B351" s="184"/>
      <c r="C351" s="184"/>
      <c r="D351" s="354"/>
      <c r="E351" s="34"/>
      <c r="F351" s="185"/>
      <c r="G351" s="185"/>
      <c r="H351" s="127" t="s">
        <v>27</v>
      </c>
      <c r="I351" s="40">
        <f>SUM(I326:I350)/25</f>
        <v>96</v>
      </c>
      <c r="J351" s="1"/>
    </row>
    <row r="352" spans="1:10" ht="15.75" x14ac:dyDescent="0.25">
      <c r="A352" s="460" t="s">
        <v>599</v>
      </c>
      <c r="B352" s="461"/>
      <c r="C352" s="461"/>
      <c r="D352" s="461"/>
      <c r="E352" s="461"/>
      <c r="F352" s="461"/>
      <c r="G352" s="461"/>
      <c r="H352" s="461"/>
      <c r="I352" s="462"/>
      <c r="J352" s="1"/>
    </row>
    <row r="353" spans="1:10" ht="33" customHeight="1" x14ac:dyDescent="0.25">
      <c r="A353" s="463" t="s">
        <v>1237</v>
      </c>
      <c r="B353" s="464"/>
      <c r="C353" s="464"/>
      <c r="D353" s="464"/>
      <c r="E353" s="464"/>
      <c r="F353" s="464"/>
      <c r="G353" s="464"/>
      <c r="H353" s="464"/>
      <c r="I353" s="465"/>
      <c r="J353" s="1"/>
    </row>
    <row r="354" spans="1:10" ht="167.25" customHeight="1" x14ac:dyDescent="0.25">
      <c r="A354" s="458" t="s">
        <v>600</v>
      </c>
      <c r="B354" s="8">
        <v>1</v>
      </c>
      <c r="C354" s="8" t="s">
        <v>601</v>
      </c>
      <c r="D354" s="10" t="s">
        <v>32</v>
      </c>
      <c r="E354" s="8" t="s">
        <v>208</v>
      </c>
      <c r="F354" s="8" t="s">
        <v>602</v>
      </c>
      <c r="G354" s="8"/>
      <c r="H354" s="88" t="s">
        <v>1022</v>
      </c>
      <c r="I354" s="274">
        <v>90</v>
      </c>
      <c r="J354" s="1"/>
    </row>
    <row r="355" spans="1:10" ht="138.75" customHeight="1" x14ac:dyDescent="0.25">
      <c r="A355" s="457"/>
      <c r="B355" s="8">
        <v>2</v>
      </c>
      <c r="C355" s="8" t="s">
        <v>603</v>
      </c>
      <c r="D355" s="10" t="s">
        <v>32</v>
      </c>
      <c r="E355" s="8" t="s">
        <v>604</v>
      </c>
      <c r="F355" s="355" t="s">
        <v>605</v>
      </c>
      <c r="G355" s="8"/>
      <c r="H355" s="356" t="s">
        <v>1023</v>
      </c>
      <c r="I355" s="274">
        <v>90</v>
      </c>
      <c r="J355" s="1"/>
    </row>
    <row r="356" spans="1:10" ht="113.25" customHeight="1" x14ac:dyDescent="0.25">
      <c r="A356" s="459" t="s">
        <v>606</v>
      </c>
      <c r="B356" s="8">
        <v>1</v>
      </c>
      <c r="C356" s="8" t="s">
        <v>607</v>
      </c>
      <c r="D356" s="10" t="s">
        <v>32</v>
      </c>
      <c r="E356" s="8"/>
      <c r="F356" s="8" t="s">
        <v>608</v>
      </c>
      <c r="G356" s="8"/>
      <c r="H356" s="221" t="s">
        <v>730</v>
      </c>
      <c r="I356" s="357">
        <v>100</v>
      </c>
      <c r="J356" s="1"/>
    </row>
    <row r="357" spans="1:10" ht="153" customHeight="1" x14ac:dyDescent="0.25">
      <c r="A357" s="459"/>
      <c r="B357" s="8">
        <v>2</v>
      </c>
      <c r="C357" s="8" t="s">
        <v>609</v>
      </c>
      <c r="D357" s="10" t="s">
        <v>32</v>
      </c>
      <c r="E357" s="8" t="s">
        <v>15</v>
      </c>
      <c r="F357" s="166" t="s">
        <v>610</v>
      </c>
      <c r="G357" s="99"/>
      <c r="H357" s="88" t="s">
        <v>1024</v>
      </c>
      <c r="I357" s="358">
        <v>30</v>
      </c>
      <c r="J357" s="1"/>
    </row>
    <row r="358" spans="1:10" ht="132" customHeight="1" x14ac:dyDescent="0.25">
      <c r="A358" s="455" t="s">
        <v>611</v>
      </c>
      <c r="B358" s="8">
        <v>1</v>
      </c>
      <c r="C358" s="8" t="s">
        <v>612</v>
      </c>
      <c r="D358" s="10" t="s">
        <v>32</v>
      </c>
      <c r="E358" s="8" t="s">
        <v>15</v>
      </c>
      <c r="F358" s="8" t="s">
        <v>613</v>
      </c>
      <c r="G358" s="99"/>
      <c r="H358" s="263" t="s">
        <v>1025</v>
      </c>
      <c r="I358" s="358">
        <v>90</v>
      </c>
      <c r="J358" s="1"/>
    </row>
    <row r="359" spans="1:10" ht="150" customHeight="1" x14ac:dyDescent="0.25">
      <c r="A359" s="455"/>
      <c r="B359" s="8">
        <v>2</v>
      </c>
      <c r="C359" s="8" t="s">
        <v>614</v>
      </c>
      <c r="D359" s="10" t="s">
        <v>32</v>
      </c>
      <c r="E359" s="8" t="s">
        <v>615</v>
      </c>
      <c r="F359" s="166" t="s">
        <v>616</v>
      </c>
      <c r="G359" s="99"/>
      <c r="H359" s="270" t="s">
        <v>731</v>
      </c>
      <c r="I359" s="358">
        <v>100</v>
      </c>
      <c r="J359" s="1"/>
    </row>
    <row r="360" spans="1:10" ht="204" customHeight="1" x14ac:dyDescent="0.25">
      <c r="A360" s="458" t="s">
        <v>617</v>
      </c>
      <c r="B360" s="8">
        <v>1</v>
      </c>
      <c r="C360" s="8" t="s">
        <v>618</v>
      </c>
      <c r="D360" s="10" t="s">
        <v>32</v>
      </c>
      <c r="E360" s="8"/>
      <c r="F360" s="8" t="s">
        <v>619</v>
      </c>
      <c r="G360" s="99"/>
      <c r="H360" s="166" t="s">
        <v>1178</v>
      </c>
      <c r="I360" s="358">
        <v>100</v>
      </c>
      <c r="J360" s="1"/>
    </row>
    <row r="361" spans="1:10" ht="108.75" customHeight="1" x14ac:dyDescent="0.25">
      <c r="A361" s="456"/>
      <c r="B361" s="8">
        <v>2</v>
      </c>
      <c r="C361" s="8" t="s">
        <v>620</v>
      </c>
      <c r="D361" s="10" t="s">
        <v>32</v>
      </c>
      <c r="E361" s="8"/>
      <c r="F361" s="8" t="s">
        <v>621</v>
      </c>
      <c r="G361" s="99"/>
      <c r="H361" s="258" t="s">
        <v>1026</v>
      </c>
      <c r="I361" s="358">
        <v>100</v>
      </c>
      <c r="J361" s="1"/>
    </row>
    <row r="362" spans="1:10" ht="78.75" customHeight="1" x14ac:dyDescent="0.25">
      <c r="A362" s="457"/>
      <c r="B362" s="8">
        <v>3</v>
      </c>
      <c r="C362" s="8" t="s">
        <v>622</v>
      </c>
      <c r="D362" s="10">
        <v>2022</v>
      </c>
      <c r="E362" s="257" t="s">
        <v>85</v>
      </c>
      <c r="F362" s="166" t="s">
        <v>623</v>
      </c>
      <c r="G362" s="26"/>
      <c r="H362" s="258" t="s">
        <v>732</v>
      </c>
      <c r="I362" s="358">
        <v>100</v>
      </c>
      <c r="J362" s="1"/>
    </row>
    <row r="363" spans="1:10" ht="81" customHeight="1" x14ac:dyDescent="0.25">
      <c r="A363" s="458" t="s">
        <v>624</v>
      </c>
      <c r="B363" s="137">
        <v>1</v>
      </c>
      <c r="C363" s="137" t="s">
        <v>625</v>
      </c>
      <c r="D363" s="10">
        <v>2022</v>
      </c>
      <c r="E363" s="8" t="s">
        <v>85</v>
      </c>
      <c r="F363" s="8" t="s">
        <v>626</v>
      </c>
      <c r="G363" s="13"/>
      <c r="H363" s="214" t="s">
        <v>733</v>
      </c>
      <c r="I363" s="359">
        <v>100</v>
      </c>
      <c r="J363" s="1"/>
    </row>
    <row r="364" spans="1:10" ht="162" customHeight="1" x14ac:dyDescent="0.25">
      <c r="A364" s="456"/>
      <c r="B364" s="137">
        <v>2</v>
      </c>
      <c r="C364" s="137" t="s">
        <v>627</v>
      </c>
      <c r="D364" s="10" t="s">
        <v>32</v>
      </c>
      <c r="E364" s="8" t="s">
        <v>85</v>
      </c>
      <c r="F364" s="8" t="s">
        <v>628</v>
      </c>
      <c r="G364" s="8"/>
      <c r="H364" s="360" t="s">
        <v>734</v>
      </c>
      <c r="I364" s="358">
        <v>100</v>
      </c>
      <c r="J364" s="1"/>
    </row>
    <row r="365" spans="1:10" ht="116.25" customHeight="1" x14ac:dyDescent="0.25">
      <c r="A365" s="456"/>
      <c r="B365" s="137">
        <v>3</v>
      </c>
      <c r="C365" s="137" t="s">
        <v>629</v>
      </c>
      <c r="D365" s="10" t="s">
        <v>32</v>
      </c>
      <c r="E365" s="8" t="s">
        <v>85</v>
      </c>
      <c r="F365" s="8" t="s">
        <v>630</v>
      </c>
      <c r="G365" s="12"/>
      <c r="H365" s="220" t="s">
        <v>1027</v>
      </c>
      <c r="I365" s="358">
        <v>90</v>
      </c>
      <c r="J365" s="1"/>
    </row>
    <row r="366" spans="1:10" ht="102.75" customHeight="1" x14ac:dyDescent="0.25">
      <c r="A366" s="456"/>
      <c r="B366" s="137">
        <v>4</v>
      </c>
      <c r="C366" s="137" t="s">
        <v>631</v>
      </c>
      <c r="D366" s="59">
        <v>2023</v>
      </c>
      <c r="E366" s="137" t="s">
        <v>85</v>
      </c>
      <c r="G366" s="137"/>
      <c r="H366" s="208" t="s">
        <v>1028</v>
      </c>
      <c r="I366" s="361">
        <v>100</v>
      </c>
      <c r="J366" s="1"/>
    </row>
    <row r="367" spans="1:10" ht="302.25" customHeight="1" x14ac:dyDescent="0.25">
      <c r="A367" s="455" t="s">
        <v>632</v>
      </c>
      <c r="B367" s="8">
        <v>1</v>
      </c>
      <c r="C367" s="8" t="s">
        <v>633</v>
      </c>
      <c r="D367" s="362" t="s">
        <v>32</v>
      </c>
      <c r="E367" s="28"/>
      <c r="F367" s="363" t="s">
        <v>634</v>
      </c>
      <c r="G367" s="28"/>
      <c r="H367" s="122" t="s">
        <v>749</v>
      </c>
      <c r="I367" s="61">
        <v>100</v>
      </c>
      <c r="J367" s="1"/>
    </row>
    <row r="368" spans="1:10" ht="148.5" customHeight="1" x14ac:dyDescent="0.25">
      <c r="A368" s="455"/>
      <c r="B368" s="8">
        <v>2</v>
      </c>
      <c r="C368" s="8" t="s">
        <v>635</v>
      </c>
      <c r="D368" s="362" t="s">
        <v>32</v>
      </c>
      <c r="E368" s="28"/>
      <c r="F368" s="12" t="s">
        <v>636</v>
      </c>
      <c r="G368" s="28"/>
      <c r="H368" s="230" t="s">
        <v>1029</v>
      </c>
      <c r="I368" s="61">
        <v>100</v>
      </c>
      <c r="J368" s="1"/>
    </row>
    <row r="369" spans="1:187" ht="49.5" customHeight="1" x14ac:dyDescent="0.25">
      <c r="A369" s="8"/>
      <c r="B369" s="8">
        <v>3</v>
      </c>
      <c r="C369" s="364" t="s">
        <v>682</v>
      </c>
      <c r="D369" s="365">
        <v>2024</v>
      </c>
      <c r="E369" s="366"/>
      <c r="F369" s="169"/>
      <c r="G369" s="308"/>
      <c r="H369" s="238" t="s">
        <v>1109</v>
      </c>
      <c r="I369" s="367" t="s">
        <v>949</v>
      </c>
      <c r="J369" s="1"/>
    </row>
    <row r="370" spans="1:187" ht="108.75" customHeight="1" x14ac:dyDescent="0.25">
      <c r="A370" s="8"/>
      <c r="B370" s="8">
        <v>4</v>
      </c>
      <c r="C370" s="364" t="s">
        <v>683</v>
      </c>
      <c r="D370" s="365">
        <v>2024</v>
      </c>
      <c r="E370" s="28"/>
      <c r="F370" s="12"/>
      <c r="G370" s="17"/>
      <c r="H370" s="238" t="s">
        <v>1108</v>
      </c>
      <c r="I370" s="367" t="s">
        <v>949</v>
      </c>
      <c r="J370" s="1"/>
    </row>
    <row r="371" spans="1:187" ht="18.75" customHeight="1" x14ac:dyDescent="0.25">
      <c r="A371" s="466" t="s">
        <v>27</v>
      </c>
      <c r="B371" s="467"/>
      <c r="C371" s="467"/>
      <c r="D371" s="467"/>
      <c r="E371" s="467"/>
      <c r="F371" s="467"/>
      <c r="G371" s="467"/>
      <c r="H371" s="468"/>
      <c r="I371" s="40">
        <f>SUM(I354:I370)/15</f>
        <v>92.666666666666671</v>
      </c>
      <c r="J371" s="1"/>
    </row>
    <row r="372" spans="1:187" ht="21.75" customHeight="1" x14ac:dyDescent="0.25">
      <c r="A372" s="460" t="s">
        <v>637</v>
      </c>
      <c r="B372" s="461"/>
      <c r="C372" s="461"/>
      <c r="D372" s="461"/>
      <c r="E372" s="461"/>
      <c r="F372" s="461"/>
      <c r="G372" s="461"/>
      <c r="H372" s="461"/>
      <c r="I372" s="462"/>
      <c r="J372" s="1"/>
    </row>
    <row r="373" spans="1:187" ht="31.5" customHeight="1" x14ac:dyDescent="0.25">
      <c r="A373" s="448" t="s">
        <v>638</v>
      </c>
      <c r="B373" s="449"/>
      <c r="C373" s="449"/>
      <c r="D373" s="449"/>
      <c r="E373" s="449"/>
      <c r="F373" s="449"/>
      <c r="G373" s="449"/>
      <c r="H373" s="449"/>
      <c r="I373" s="450"/>
      <c r="J373" s="1"/>
    </row>
    <row r="374" spans="1:187" ht="145.5" customHeight="1" x14ac:dyDescent="0.25">
      <c r="A374" s="117" t="s">
        <v>639</v>
      </c>
      <c r="B374" s="117">
        <v>1</v>
      </c>
      <c r="C374" s="117" t="s">
        <v>640</v>
      </c>
      <c r="D374" s="368" t="s">
        <v>32</v>
      </c>
      <c r="E374" s="117" t="s">
        <v>62</v>
      </c>
      <c r="F374" s="117" t="s">
        <v>641</v>
      </c>
      <c r="G374" s="369"/>
      <c r="H374" s="88" t="s">
        <v>1030</v>
      </c>
      <c r="I374" s="359">
        <v>90</v>
      </c>
      <c r="J374" s="1"/>
    </row>
    <row r="375" spans="1:187" ht="273" customHeight="1" x14ac:dyDescent="0.25">
      <c r="A375" s="117" t="s">
        <v>642</v>
      </c>
      <c r="B375" s="370">
        <v>1</v>
      </c>
      <c r="C375" s="117" t="s">
        <v>643</v>
      </c>
      <c r="D375" s="10" t="s">
        <v>14</v>
      </c>
      <c r="E375" s="8" t="s">
        <v>75</v>
      </c>
      <c r="F375" s="8"/>
      <c r="G375" s="99"/>
      <c r="H375" s="206" t="s">
        <v>1031</v>
      </c>
      <c r="I375" s="359">
        <v>70</v>
      </c>
      <c r="J375" s="1"/>
    </row>
    <row r="376" spans="1:187" ht="247.5" customHeight="1" x14ac:dyDescent="0.25">
      <c r="A376" s="349" t="s">
        <v>644</v>
      </c>
      <c r="B376" s="371">
        <v>1</v>
      </c>
      <c r="C376" s="349" t="s">
        <v>645</v>
      </c>
      <c r="D376" s="372" t="s">
        <v>32</v>
      </c>
      <c r="E376" s="349"/>
      <c r="F376" s="117"/>
      <c r="G376" s="373"/>
      <c r="H376" s="85" t="s">
        <v>995</v>
      </c>
      <c r="I376" s="374">
        <v>70</v>
      </c>
      <c r="J376" s="1"/>
    </row>
    <row r="377" spans="1:187" ht="82.5" customHeight="1" x14ac:dyDescent="0.25">
      <c r="A377" s="454" t="s">
        <v>646</v>
      </c>
      <c r="B377" s="117">
        <v>1</v>
      </c>
      <c r="C377" s="117" t="s">
        <v>647</v>
      </c>
      <c r="D377" s="368" t="s">
        <v>387</v>
      </c>
      <c r="E377" s="117" t="s">
        <v>15</v>
      </c>
      <c r="F377" s="117" t="s">
        <v>855</v>
      </c>
      <c r="G377" s="12"/>
      <c r="H377" s="375" t="s">
        <v>1032</v>
      </c>
      <c r="I377" s="61">
        <v>100</v>
      </c>
      <c r="J377" s="1"/>
    </row>
    <row r="378" spans="1:187" ht="76.5" customHeight="1" x14ac:dyDescent="0.25">
      <c r="A378" s="454"/>
      <c r="B378" s="117">
        <v>2</v>
      </c>
      <c r="C378" s="117" t="s">
        <v>648</v>
      </c>
      <c r="D378" s="368" t="s">
        <v>387</v>
      </c>
      <c r="E378" s="117" t="s">
        <v>649</v>
      </c>
      <c r="F378" s="117" t="s">
        <v>855</v>
      </c>
      <c r="G378" s="13"/>
      <c r="H378" s="263" t="s">
        <v>1033</v>
      </c>
      <c r="I378" s="367">
        <v>100</v>
      </c>
      <c r="J378" s="1"/>
    </row>
    <row r="379" spans="1:187" s="399" customFormat="1" ht="105.75" customHeight="1" x14ac:dyDescent="0.25">
      <c r="A379" s="454"/>
      <c r="B379" s="117">
        <v>3</v>
      </c>
      <c r="C379" s="364" t="s">
        <v>680</v>
      </c>
      <c r="D379" s="368">
        <v>2024</v>
      </c>
      <c r="E379" s="117" t="s">
        <v>649</v>
      </c>
      <c r="F379" s="117"/>
      <c r="G379" s="12"/>
      <c r="H379" s="313" t="s">
        <v>1107</v>
      </c>
      <c r="I379" s="61" t="s">
        <v>949</v>
      </c>
      <c r="J379" s="5"/>
      <c r="K379" s="389"/>
      <c r="L379" s="389"/>
      <c r="M379" s="389"/>
      <c r="N379" s="389"/>
      <c r="O379" s="389"/>
      <c r="P379" s="389"/>
      <c r="Q379" s="389"/>
      <c r="R379" s="389"/>
      <c r="S379" s="389"/>
      <c r="T379" s="389"/>
      <c r="U379" s="389"/>
      <c r="V379" s="389"/>
      <c r="W379" s="389"/>
      <c r="X379" s="389"/>
      <c r="Y379" s="389"/>
      <c r="Z379" s="389"/>
      <c r="AA379" s="389"/>
      <c r="AB379" s="389"/>
      <c r="AC379" s="389"/>
      <c r="AD379" s="389"/>
      <c r="AE379" s="389"/>
      <c r="AF379" s="389"/>
      <c r="AG379" s="389"/>
      <c r="AH379" s="389"/>
      <c r="AI379" s="389"/>
      <c r="AJ379" s="389"/>
      <c r="AK379" s="389"/>
      <c r="AL379" s="389"/>
      <c r="AM379" s="389"/>
      <c r="AN379" s="389"/>
      <c r="AO379" s="389"/>
      <c r="AP379" s="389"/>
      <c r="AQ379" s="389"/>
      <c r="AR379" s="389"/>
      <c r="AS379" s="389"/>
      <c r="AT379" s="389"/>
      <c r="AU379" s="389"/>
      <c r="AV379" s="389"/>
      <c r="AW379" s="389"/>
      <c r="AX379" s="389"/>
      <c r="AY379" s="389"/>
      <c r="AZ379" s="389"/>
      <c r="BA379" s="389"/>
      <c r="BB379" s="389"/>
      <c r="BC379" s="389"/>
      <c r="BD379" s="389"/>
      <c r="BE379" s="389"/>
      <c r="BF379" s="389"/>
      <c r="BG379" s="389"/>
      <c r="BH379" s="389"/>
      <c r="BI379" s="389"/>
      <c r="BJ379" s="389"/>
      <c r="BK379" s="389"/>
      <c r="BL379" s="398"/>
      <c r="CD379" s="401"/>
      <c r="CE379" s="389"/>
      <c r="CF379" s="389"/>
      <c r="CG379" s="389"/>
      <c r="CH379" s="389"/>
      <c r="CI379" s="389"/>
      <c r="CJ379" s="389"/>
      <c r="CK379" s="389"/>
      <c r="CL379" s="389"/>
      <c r="CM379" s="389"/>
      <c r="CN379" s="389"/>
      <c r="CO379" s="389"/>
      <c r="CP379" s="389"/>
      <c r="CQ379" s="389"/>
      <c r="CR379" s="389"/>
      <c r="CS379" s="389"/>
      <c r="CT379" s="389"/>
      <c r="CU379" s="389"/>
      <c r="CV379" s="389"/>
      <c r="CW379" s="389"/>
      <c r="CX379" s="389"/>
      <c r="CY379" s="389"/>
      <c r="CZ379" s="389"/>
      <c r="DA379" s="389"/>
      <c r="DB379" s="389"/>
      <c r="DC379" s="389"/>
      <c r="DD379" s="389"/>
      <c r="DE379" s="389"/>
      <c r="DF379" s="389"/>
      <c r="DG379" s="389"/>
      <c r="DH379" s="389"/>
      <c r="DI379" s="389"/>
      <c r="DJ379" s="389"/>
      <c r="DK379" s="389"/>
      <c r="DL379" s="389"/>
      <c r="DM379" s="389"/>
      <c r="DN379" s="389"/>
      <c r="DO379" s="389"/>
      <c r="DP379" s="389"/>
      <c r="DQ379" s="389"/>
      <c r="DR379" s="389"/>
      <c r="DS379" s="389"/>
      <c r="DT379" s="389"/>
      <c r="DU379" s="389"/>
      <c r="DV379" s="389"/>
      <c r="DW379" s="389"/>
      <c r="DX379" s="389"/>
      <c r="DY379" s="389"/>
      <c r="DZ379" s="389"/>
      <c r="EA379" s="389"/>
      <c r="EB379" s="389"/>
      <c r="EC379" s="389"/>
      <c r="ED379" s="389"/>
      <c r="EE379" s="389"/>
      <c r="EF379" s="389"/>
      <c r="EG379" s="389"/>
      <c r="EH379" s="389"/>
      <c r="EI379" s="389"/>
      <c r="EJ379" s="389"/>
      <c r="EK379" s="389"/>
      <c r="EL379" s="389"/>
      <c r="EM379" s="389"/>
      <c r="EN379" s="389"/>
      <c r="EO379" s="389"/>
      <c r="EP379" s="389"/>
      <c r="EQ379" s="389"/>
      <c r="ER379" s="389"/>
      <c r="ES379" s="389"/>
      <c r="ET379" s="389"/>
      <c r="EU379" s="389"/>
      <c r="EV379" s="389"/>
      <c r="EW379" s="389"/>
      <c r="EX379" s="389"/>
      <c r="EY379" s="389"/>
      <c r="EZ379" s="389"/>
      <c r="FA379" s="389"/>
      <c r="FB379" s="389"/>
      <c r="FC379" s="389"/>
      <c r="FD379" s="389"/>
      <c r="FE379" s="389"/>
      <c r="FF379" s="389"/>
      <c r="FG379" s="389"/>
      <c r="FH379" s="389"/>
      <c r="FI379" s="389"/>
      <c r="FJ379" s="389"/>
      <c r="FK379" s="389"/>
      <c r="FL379" s="389"/>
      <c r="FM379" s="389"/>
      <c r="FN379" s="389"/>
      <c r="FO379" s="389"/>
      <c r="FP379" s="389"/>
      <c r="FQ379" s="389"/>
      <c r="FR379" s="389"/>
      <c r="FS379" s="389"/>
      <c r="FT379" s="389"/>
      <c r="FU379" s="389"/>
      <c r="FV379" s="389"/>
      <c r="FW379" s="389"/>
      <c r="FX379" s="389"/>
      <c r="FY379" s="389"/>
      <c r="FZ379" s="389"/>
      <c r="GA379" s="389"/>
      <c r="GB379" s="389"/>
      <c r="GC379" s="389"/>
      <c r="GD379" s="389"/>
      <c r="GE379" s="389"/>
    </row>
    <row r="380" spans="1:187" s="389" customFormat="1" ht="180" customHeight="1" x14ac:dyDescent="0.25">
      <c r="A380" s="454"/>
      <c r="B380" s="117">
        <v>4</v>
      </c>
      <c r="C380" s="364" t="s">
        <v>681</v>
      </c>
      <c r="D380" s="368" t="s">
        <v>32</v>
      </c>
      <c r="E380" s="117" t="s">
        <v>649</v>
      </c>
      <c r="F380" s="117"/>
      <c r="G380" s="12"/>
      <c r="H380" s="188" t="s">
        <v>1034</v>
      </c>
      <c r="I380" s="61">
        <v>100</v>
      </c>
      <c r="J380" s="5"/>
    </row>
    <row r="381" spans="1:187" ht="18" customHeight="1" x14ac:dyDescent="0.25">
      <c r="A381" s="376"/>
      <c r="B381" s="377"/>
      <c r="C381" s="377"/>
      <c r="D381" s="378"/>
      <c r="E381" s="377"/>
      <c r="F381" s="377"/>
      <c r="G381" s="185"/>
      <c r="H381" s="127" t="s">
        <v>27</v>
      </c>
      <c r="I381" s="40">
        <f>SUM(I374:I380)/6</f>
        <v>88.333333333333329</v>
      </c>
      <c r="J381" s="1"/>
    </row>
    <row r="382" spans="1:187" ht="45" customHeight="1" x14ac:dyDescent="0.25">
      <c r="A382" s="448" t="s">
        <v>1266</v>
      </c>
      <c r="B382" s="449"/>
      <c r="C382" s="449"/>
      <c r="D382" s="449"/>
      <c r="E382" s="449"/>
      <c r="F382" s="449"/>
      <c r="G382" s="449"/>
      <c r="H382" s="449"/>
      <c r="I382" s="450"/>
      <c r="J382" s="1"/>
    </row>
    <row r="383" spans="1:187" ht="80.25" customHeight="1" x14ac:dyDescent="0.25">
      <c r="A383" s="451" t="s">
        <v>650</v>
      </c>
      <c r="B383" s="117">
        <v>1</v>
      </c>
      <c r="C383" s="117" t="s">
        <v>651</v>
      </c>
      <c r="D383" s="368" t="s">
        <v>14</v>
      </c>
      <c r="E383" s="117" t="s">
        <v>62</v>
      </c>
      <c r="F383" s="117" t="s">
        <v>610</v>
      </c>
      <c r="G383" s="369"/>
      <c r="H383" s="71" t="s">
        <v>1176</v>
      </c>
      <c r="I383" s="274">
        <v>70</v>
      </c>
      <c r="J383" s="1"/>
    </row>
    <row r="384" spans="1:187" ht="144.75" customHeight="1" x14ac:dyDescent="0.25">
      <c r="A384" s="452"/>
      <c r="B384" s="117">
        <v>2</v>
      </c>
      <c r="C384" s="117" t="s">
        <v>652</v>
      </c>
      <c r="D384" s="368" t="s">
        <v>135</v>
      </c>
      <c r="E384" s="117" t="s">
        <v>85</v>
      </c>
      <c r="F384" s="117" t="s">
        <v>262</v>
      </c>
      <c r="G384" s="117"/>
      <c r="H384" s="71" t="s">
        <v>1150</v>
      </c>
      <c r="I384" s="274">
        <v>100</v>
      </c>
      <c r="J384" s="1"/>
    </row>
    <row r="385" spans="1:10" ht="122.25" customHeight="1" x14ac:dyDescent="0.25">
      <c r="A385" s="452"/>
      <c r="B385" s="117">
        <v>3</v>
      </c>
      <c r="C385" s="117" t="s">
        <v>653</v>
      </c>
      <c r="D385" s="368" t="s">
        <v>32</v>
      </c>
      <c r="E385" s="117" t="s">
        <v>85</v>
      </c>
      <c r="F385" s="117" t="s">
        <v>262</v>
      </c>
      <c r="G385" s="369"/>
      <c r="H385" s="346" t="s">
        <v>1183</v>
      </c>
      <c r="I385" s="207">
        <v>0</v>
      </c>
      <c r="J385" s="1"/>
    </row>
    <row r="386" spans="1:10" ht="110.25" customHeight="1" x14ac:dyDescent="0.25">
      <c r="A386" s="453"/>
      <c r="B386" s="117">
        <v>4</v>
      </c>
      <c r="C386" s="117" t="s">
        <v>654</v>
      </c>
      <c r="D386" s="368" t="s">
        <v>32</v>
      </c>
      <c r="E386" s="117" t="s">
        <v>85</v>
      </c>
      <c r="F386" s="117" t="s">
        <v>262</v>
      </c>
      <c r="G386" s="117"/>
      <c r="H386" s="188" t="s">
        <v>1035</v>
      </c>
      <c r="I386" s="207">
        <v>100</v>
      </c>
      <c r="J386" s="1"/>
    </row>
    <row r="387" spans="1:10" ht="199.5" customHeight="1" x14ac:dyDescent="0.25">
      <c r="A387" s="451" t="s">
        <v>655</v>
      </c>
      <c r="B387" s="117">
        <v>1</v>
      </c>
      <c r="C387" s="117" t="s">
        <v>656</v>
      </c>
      <c r="D387" s="368" t="s">
        <v>32</v>
      </c>
      <c r="E387" s="117" t="s">
        <v>657</v>
      </c>
      <c r="F387" s="117" t="s">
        <v>882</v>
      </c>
      <c r="G387" s="369"/>
      <c r="H387" s="306" t="s">
        <v>1165</v>
      </c>
      <c r="I387" s="274">
        <v>70</v>
      </c>
      <c r="J387" s="1"/>
    </row>
    <row r="388" spans="1:10" ht="123.75" customHeight="1" x14ac:dyDescent="0.25">
      <c r="A388" s="452"/>
      <c r="B388" s="117">
        <v>2</v>
      </c>
      <c r="C388" s="117" t="s">
        <v>658</v>
      </c>
      <c r="D388" s="368" t="s">
        <v>32</v>
      </c>
      <c r="E388" s="117" t="s">
        <v>657</v>
      </c>
      <c r="F388" s="117" t="s">
        <v>883</v>
      </c>
      <c r="G388" s="373"/>
      <c r="H388" s="88" t="s">
        <v>1036</v>
      </c>
      <c r="I388" s="274">
        <v>100</v>
      </c>
      <c r="J388" s="1"/>
    </row>
    <row r="389" spans="1:10" ht="93" customHeight="1" x14ac:dyDescent="0.25">
      <c r="A389" s="452"/>
      <c r="B389" s="117">
        <v>3</v>
      </c>
      <c r="C389" s="117" t="s">
        <v>659</v>
      </c>
      <c r="D389" s="368" t="s">
        <v>32</v>
      </c>
      <c r="E389" s="117" t="s">
        <v>657</v>
      </c>
      <c r="F389" s="117" t="s">
        <v>884</v>
      </c>
      <c r="G389" s="117"/>
      <c r="H389" s="142" t="s">
        <v>1151</v>
      </c>
      <c r="I389" s="32">
        <v>100</v>
      </c>
      <c r="J389" s="1"/>
    </row>
    <row r="390" spans="1:10" ht="96" customHeight="1" x14ac:dyDescent="0.25">
      <c r="A390" s="453"/>
      <c r="B390" s="117">
        <v>4</v>
      </c>
      <c r="C390" s="117" t="s">
        <v>660</v>
      </c>
      <c r="D390" s="368" t="s">
        <v>32</v>
      </c>
      <c r="E390" s="117" t="s">
        <v>657</v>
      </c>
      <c r="F390" s="117" t="s">
        <v>661</v>
      </c>
      <c r="G390" s="376"/>
      <c r="H390" s="379" t="s">
        <v>1152</v>
      </c>
      <c r="I390" s="353">
        <v>100</v>
      </c>
      <c r="J390" s="1"/>
    </row>
    <row r="391" spans="1:10" ht="201" customHeight="1" x14ac:dyDescent="0.25">
      <c r="A391" s="451" t="s">
        <v>662</v>
      </c>
      <c r="B391" s="117">
        <v>1</v>
      </c>
      <c r="C391" s="117" t="s">
        <v>663</v>
      </c>
      <c r="D391" s="368" t="s">
        <v>32</v>
      </c>
      <c r="E391" s="117" t="s">
        <v>657</v>
      </c>
      <c r="F391" s="117" t="s">
        <v>664</v>
      </c>
      <c r="G391" s="369"/>
      <c r="H391" s="140" t="s">
        <v>792</v>
      </c>
      <c r="I391" s="15">
        <v>100</v>
      </c>
      <c r="J391" s="1"/>
    </row>
    <row r="392" spans="1:10" ht="174" customHeight="1" x14ac:dyDescent="0.25">
      <c r="A392" s="452"/>
      <c r="B392" s="117">
        <v>2</v>
      </c>
      <c r="C392" s="117" t="s">
        <v>665</v>
      </c>
      <c r="D392" s="368" t="s">
        <v>32</v>
      </c>
      <c r="E392" s="117" t="s">
        <v>657</v>
      </c>
      <c r="F392" s="117" t="s">
        <v>664</v>
      </c>
      <c r="G392" s="369"/>
      <c r="H392" s="380" t="s">
        <v>791</v>
      </c>
      <c r="I392" s="274">
        <v>100</v>
      </c>
      <c r="J392" s="1"/>
    </row>
    <row r="393" spans="1:10" ht="166.5" customHeight="1" x14ac:dyDescent="0.25">
      <c r="A393" s="452"/>
      <c r="B393" s="117">
        <v>3</v>
      </c>
      <c r="C393" s="117" t="s">
        <v>666</v>
      </c>
      <c r="D393" s="368" t="s">
        <v>32</v>
      </c>
      <c r="E393" s="117" t="s">
        <v>657</v>
      </c>
      <c r="F393" s="117" t="s">
        <v>667</v>
      </c>
      <c r="G393" s="369"/>
      <c r="H393" s="140" t="s">
        <v>1037</v>
      </c>
      <c r="I393" s="32">
        <v>90</v>
      </c>
      <c r="J393" s="1"/>
    </row>
    <row r="394" spans="1:10" ht="148.5" customHeight="1" x14ac:dyDescent="0.25">
      <c r="A394" s="453"/>
      <c r="B394" s="117">
        <v>4</v>
      </c>
      <c r="C394" s="381" t="s">
        <v>668</v>
      </c>
      <c r="D394" s="368" t="s">
        <v>135</v>
      </c>
      <c r="E394" s="117" t="s">
        <v>657</v>
      </c>
      <c r="F394" s="117" t="s">
        <v>262</v>
      </c>
      <c r="G394" s="369"/>
      <c r="H394" s="140" t="s">
        <v>1038</v>
      </c>
      <c r="I394" s="32">
        <v>100</v>
      </c>
      <c r="J394" s="1"/>
    </row>
    <row r="395" spans="1:10" ht="126.75" customHeight="1" x14ac:dyDescent="0.25">
      <c r="A395" s="513" t="s">
        <v>669</v>
      </c>
      <c r="B395" s="117">
        <v>1</v>
      </c>
      <c r="C395" s="117" t="s">
        <v>670</v>
      </c>
      <c r="D395" s="368" t="s">
        <v>32</v>
      </c>
      <c r="E395" s="117" t="s">
        <v>649</v>
      </c>
      <c r="F395" s="117" t="s">
        <v>885</v>
      </c>
      <c r="G395" s="382"/>
      <c r="H395" s="383" t="s">
        <v>1039</v>
      </c>
      <c r="I395" s="207">
        <v>70</v>
      </c>
      <c r="J395" s="1"/>
    </row>
    <row r="396" spans="1:10" ht="113.25" customHeight="1" x14ac:dyDescent="0.25">
      <c r="A396" s="514"/>
      <c r="B396" s="117">
        <v>2</v>
      </c>
      <c r="C396" s="117" t="s">
        <v>671</v>
      </c>
      <c r="D396" s="368" t="s">
        <v>32</v>
      </c>
      <c r="E396" s="117" t="s">
        <v>649</v>
      </c>
      <c r="F396" s="117" t="s">
        <v>672</v>
      </c>
      <c r="G396" s="369"/>
      <c r="H396" s="350" t="s">
        <v>1041</v>
      </c>
      <c r="I396" s="274">
        <v>100</v>
      </c>
      <c r="J396" s="1"/>
    </row>
    <row r="397" spans="1:10" ht="138" customHeight="1" x14ac:dyDescent="0.25">
      <c r="A397" s="514"/>
      <c r="B397" s="117">
        <v>3</v>
      </c>
      <c r="C397" s="117" t="s">
        <v>673</v>
      </c>
      <c r="D397" s="368" t="s">
        <v>32</v>
      </c>
      <c r="E397" s="117" t="s">
        <v>649</v>
      </c>
      <c r="F397" s="117" t="s">
        <v>674</v>
      </c>
      <c r="G397" s="13"/>
      <c r="H397" s="350" t="s">
        <v>1040</v>
      </c>
      <c r="I397" s="274">
        <v>100</v>
      </c>
      <c r="J397" s="1"/>
    </row>
    <row r="398" spans="1:10" ht="77.25" customHeight="1" x14ac:dyDescent="0.25">
      <c r="A398" s="515"/>
      <c r="B398" s="117">
        <v>4</v>
      </c>
      <c r="C398" s="117" t="s">
        <v>675</v>
      </c>
      <c r="D398" s="368" t="s">
        <v>135</v>
      </c>
      <c r="E398" s="117" t="s">
        <v>85</v>
      </c>
      <c r="F398" s="117"/>
      <c r="G398" s="13"/>
      <c r="H398" s="346" t="s">
        <v>1153</v>
      </c>
      <c r="I398" s="32">
        <v>100</v>
      </c>
      <c r="J398" s="1"/>
    </row>
    <row r="399" spans="1:10" ht="15.75" x14ac:dyDescent="0.25">
      <c r="A399" s="117"/>
      <c r="B399" s="384"/>
      <c r="C399" s="295"/>
      <c r="D399" s="385"/>
      <c r="E399" s="386"/>
      <c r="G399" s="297"/>
      <c r="H399" s="127" t="s">
        <v>27</v>
      </c>
      <c r="I399" s="153">
        <f>SUM(I383:I398)/17</f>
        <v>82.352941176470594</v>
      </c>
      <c r="J399" s="1"/>
    </row>
    <row r="400" spans="1:10" ht="27.75" customHeight="1" x14ac:dyDescent="0.25">
      <c r="A400" s="386"/>
      <c r="B400" s="387"/>
      <c r="C400" s="447" t="s">
        <v>676</v>
      </c>
      <c r="D400" s="447"/>
      <c r="E400" s="447"/>
      <c r="F400" s="447"/>
      <c r="G400" s="447"/>
      <c r="H400" s="447"/>
      <c r="I400" s="324">
        <f>(I14+I45+I73+I95+I105+I120+I133+I151+I157+I207+I216+I234+I253+I286+I293+I305+I324+I351+I371+I381+I399)/21</f>
        <v>91.503409544884192</v>
      </c>
      <c r="J400" s="1"/>
    </row>
    <row r="402" spans="2:14" ht="36" customHeight="1" x14ac:dyDescent="0.25">
      <c r="B402" s="508" t="s">
        <v>677</v>
      </c>
      <c r="C402" s="508"/>
      <c r="D402" s="508"/>
      <c r="E402" s="508"/>
      <c r="F402" s="508"/>
      <c r="G402" s="508"/>
      <c r="H402" s="508"/>
      <c r="I402" s="508"/>
      <c r="J402" s="508"/>
      <c r="K402" s="508"/>
      <c r="L402" s="508"/>
      <c r="M402" s="508"/>
      <c r="N402" s="508"/>
    </row>
    <row r="403" spans="2:14" ht="9" customHeight="1" x14ac:dyDescent="0.25">
      <c r="B403" s="508"/>
      <c r="C403" s="508"/>
      <c r="D403" s="508"/>
      <c r="E403" s="508"/>
      <c r="F403" s="508"/>
      <c r="G403" s="508"/>
      <c r="H403" s="508"/>
      <c r="I403" s="508"/>
      <c r="J403" s="508"/>
      <c r="K403" s="508"/>
      <c r="L403" s="508"/>
      <c r="M403" s="508"/>
      <c r="N403" s="508"/>
    </row>
    <row r="404" spans="2:14" ht="24" customHeight="1" x14ac:dyDescent="0.25">
      <c r="B404" s="508"/>
      <c r="C404" s="508"/>
      <c r="D404" s="508"/>
      <c r="E404" s="508"/>
      <c r="F404" s="508"/>
      <c r="G404" s="508"/>
      <c r="H404" s="508"/>
      <c r="I404" s="508"/>
      <c r="J404" s="508"/>
      <c r="K404" s="508"/>
      <c r="L404" s="508"/>
      <c r="M404" s="508"/>
      <c r="N404" s="508"/>
    </row>
  </sheetData>
  <autoFilter ref="I1:I404"/>
  <mergeCells count="122">
    <mergeCell ref="B402:N404"/>
    <mergeCell ref="A373:I373"/>
    <mergeCell ref="A372:I372"/>
    <mergeCell ref="A294:I294"/>
    <mergeCell ref="A277:A285"/>
    <mergeCell ref="A249:A252"/>
    <mergeCell ref="A225:A233"/>
    <mergeCell ref="A212:A215"/>
    <mergeCell ref="A217:I217"/>
    <mergeCell ref="A218:A221"/>
    <mergeCell ref="A222:A224"/>
    <mergeCell ref="A235:I235"/>
    <mergeCell ref="A288:A291"/>
    <mergeCell ref="A319:A320"/>
    <mergeCell ref="A321:A323"/>
    <mergeCell ref="A325:I325"/>
    <mergeCell ref="A327:A328"/>
    <mergeCell ref="A329:A333"/>
    <mergeCell ref="A334:A338"/>
    <mergeCell ref="A296:A297"/>
    <mergeCell ref="A298:A303"/>
    <mergeCell ref="A306:I306"/>
    <mergeCell ref="A391:A394"/>
    <mergeCell ref="A395:A398"/>
    <mergeCell ref="H4:H6"/>
    <mergeCell ref="I4:I6"/>
    <mergeCell ref="F5:G5"/>
    <mergeCell ref="A7:I7"/>
    <mergeCell ref="A8:I8"/>
    <mergeCell ref="A1:I1"/>
    <mergeCell ref="A2:I2"/>
    <mergeCell ref="A4:A6"/>
    <mergeCell ref="B4:B6"/>
    <mergeCell ref="C4:C6"/>
    <mergeCell ref="D4:D6"/>
    <mergeCell ref="E4:E6"/>
    <mergeCell ref="F4:G4"/>
    <mergeCell ref="A30:A33"/>
    <mergeCell ref="A34:A41"/>
    <mergeCell ref="A42:A44"/>
    <mergeCell ref="A46:I46"/>
    <mergeCell ref="A47:A51"/>
    <mergeCell ref="A52:A54"/>
    <mergeCell ref="A9:A10"/>
    <mergeCell ref="A11:A13"/>
    <mergeCell ref="A15:I15"/>
    <mergeCell ref="A16:I16"/>
    <mergeCell ref="A17:A19"/>
    <mergeCell ref="A20:A29"/>
    <mergeCell ref="A79:A81"/>
    <mergeCell ref="A82:A83"/>
    <mergeCell ref="A84:A85"/>
    <mergeCell ref="A86:A89"/>
    <mergeCell ref="A91:A93"/>
    <mergeCell ref="A96:I96"/>
    <mergeCell ref="A56:A58"/>
    <mergeCell ref="A59:A61"/>
    <mergeCell ref="A63:A66"/>
    <mergeCell ref="A67:A72"/>
    <mergeCell ref="A74:I74"/>
    <mergeCell ref="A75:A77"/>
    <mergeCell ref="A121:I121"/>
    <mergeCell ref="A122:A127"/>
    <mergeCell ref="A128:A129"/>
    <mergeCell ref="A130:A132"/>
    <mergeCell ref="A134:I134"/>
    <mergeCell ref="A135:I135"/>
    <mergeCell ref="A97:A99"/>
    <mergeCell ref="A101:A104"/>
    <mergeCell ref="A106:I106"/>
    <mergeCell ref="A108:A110"/>
    <mergeCell ref="A113:A116"/>
    <mergeCell ref="A117:A119"/>
    <mergeCell ref="A153:A155"/>
    <mergeCell ref="A158:I158"/>
    <mergeCell ref="A159:A164"/>
    <mergeCell ref="A167:A171"/>
    <mergeCell ref="A172:A176"/>
    <mergeCell ref="A177:A180"/>
    <mergeCell ref="A136:A138"/>
    <mergeCell ref="A140:A141"/>
    <mergeCell ref="A142:A143"/>
    <mergeCell ref="A144:A145"/>
    <mergeCell ref="A147:A149"/>
    <mergeCell ref="A152:I152"/>
    <mergeCell ref="A181:A182"/>
    <mergeCell ref="A183:A186"/>
    <mergeCell ref="A187:A188"/>
    <mergeCell ref="A208:I208"/>
    <mergeCell ref="A209:A211"/>
    <mergeCell ref="A263:A266"/>
    <mergeCell ref="A267:A270"/>
    <mergeCell ref="A271:A276"/>
    <mergeCell ref="A287:I287"/>
    <mergeCell ref="A236:A239"/>
    <mergeCell ref="A240:A248"/>
    <mergeCell ref="A254:I254"/>
    <mergeCell ref="A256:A257"/>
    <mergeCell ref="A258:A259"/>
    <mergeCell ref="A261:A262"/>
    <mergeCell ref="A189:A206"/>
    <mergeCell ref="C400:H400"/>
    <mergeCell ref="A382:I382"/>
    <mergeCell ref="A383:A386"/>
    <mergeCell ref="A387:A390"/>
    <mergeCell ref="A377:A380"/>
    <mergeCell ref="A307:A309"/>
    <mergeCell ref="A311:A314"/>
    <mergeCell ref="A315:A316"/>
    <mergeCell ref="A354:A355"/>
    <mergeCell ref="A356:A357"/>
    <mergeCell ref="A358:A359"/>
    <mergeCell ref="A360:A362"/>
    <mergeCell ref="A363:A366"/>
    <mergeCell ref="A367:A368"/>
    <mergeCell ref="A340:A341"/>
    <mergeCell ref="A343:A345"/>
    <mergeCell ref="A347:A348"/>
    <mergeCell ref="A349:A350"/>
    <mergeCell ref="A352:I352"/>
    <mergeCell ref="A353:I353"/>
    <mergeCell ref="A371:H371"/>
  </mergeCells>
  <pageMargins left="0.25" right="0.25" top="0.75" bottom="0.75" header="0.3" footer="0.3"/>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topLeftCell="A19" zoomScale="90" zoomScaleNormal="90" workbookViewId="0">
      <selection activeCell="B29" sqref="B29"/>
    </sheetView>
  </sheetViews>
  <sheetFormatPr defaultRowHeight="15" x14ac:dyDescent="0.2"/>
  <cols>
    <col min="1" max="1" width="19.85546875" style="395" customWidth="1"/>
    <col min="2" max="2" width="30.42578125" style="395" customWidth="1"/>
    <col min="3" max="3" width="12.7109375" style="395" customWidth="1"/>
    <col min="4" max="4" width="9.5703125" style="395" customWidth="1"/>
    <col min="5" max="5" width="6.85546875" style="395" customWidth="1"/>
    <col min="6" max="6" width="7.140625" style="395" customWidth="1"/>
    <col min="7" max="9" width="6.85546875" style="395" customWidth="1"/>
    <col min="10" max="10" width="6.5703125" style="395" customWidth="1"/>
    <col min="11" max="11" width="11.28515625" style="395" customWidth="1"/>
    <col min="12" max="12" width="12.85546875" style="395" customWidth="1"/>
    <col min="13" max="16384" width="9.140625" style="395"/>
  </cols>
  <sheetData>
    <row r="1" spans="1:12" ht="54.75" customHeight="1" x14ac:dyDescent="0.2">
      <c r="A1" s="516"/>
      <c r="B1" s="516"/>
      <c r="C1" s="516"/>
      <c r="D1" s="516"/>
      <c r="E1" s="516"/>
      <c r="F1" s="516"/>
      <c r="G1" s="516"/>
      <c r="H1" s="516"/>
      <c r="I1" s="516"/>
      <c r="J1" s="516"/>
      <c r="K1" s="516"/>
      <c r="L1" s="516"/>
    </row>
    <row r="2" spans="1:12" ht="18.75" customHeight="1" x14ac:dyDescent="0.2">
      <c r="A2" s="414"/>
      <c r="B2" s="415"/>
      <c r="C2" s="415"/>
      <c r="D2" s="416"/>
      <c r="E2" s="416"/>
      <c r="F2" s="416"/>
      <c r="G2" s="416"/>
      <c r="H2" s="416"/>
      <c r="I2" s="416"/>
      <c r="J2" s="416"/>
      <c r="K2" s="415"/>
      <c r="L2" s="417"/>
    </row>
    <row r="3" spans="1:12" ht="40.5" customHeight="1" x14ac:dyDescent="0.2">
      <c r="A3" s="516" t="s">
        <v>1269</v>
      </c>
      <c r="B3" s="516"/>
      <c r="C3" s="516"/>
      <c r="D3" s="516"/>
      <c r="E3" s="516"/>
      <c r="F3" s="516"/>
      <c r="G3" s="516"/>
      <c r="H3" s="516"/>
      <c r="I3" s="516"/>
      <c r="J3" s="516"/>
      <c r="K3" s="516"/>
      <c r="L3" s="516"/>
    </row>
    <row r="4" spans="1:12" ht="26.25" customHeight="1" x14ac:dyDescent="0.2">
      <c r="A4" s="414" t="s">
        <v>1180</v>
      </c>
      <c r="B4" s="415"/>
      <c r="C4" s="415"/>
      <c r="D4" s="416"/>
      <c r="E4" s="416"/>
      <c r="F4" s="416"/>
      <c r="G4" s="416"/>
      <c r="H4" s="416"/>
      <c r="I4" s="416"/>
      <c r="J4" s="416"/>
      <c r="K4" s="415"/>
      <c r="L4" s="417" t="s">
        <v>1184</v>
      </c>
    </row>
    <row r="5" spans="1:12" ht="73.5" customHeight="1" x14ac:dyDescent="0.2">
      <c r="A5" s="518" t="s">
        <v>1185</v>
      </c>
      <c r="B5" s="518" t="s">
        <v>1186</v>
      </c>
      <c r="C5" s="518" t="s">
        <v>1187</v>
      </c>
      <c r="D5" s="518" t="s">
        <v>1188</v>
      </c>
      <c r="E5" s="520" t="s">
        <v>1189</v>
      </c>
      <c r="F5" s="520"/>
      <c r="G5" s="520"/>
      <c r="H5" s="520"/>
      <c r="I5" s="520"/>
      <c r="J5" s="520"/>
      <c r="K5" s="520"/>
      <c r="L5" s="435" t="s">
        <v>1190</v>
      </c>
    </row>
    <row r="6" spans="1:12" ht="51" customHeight="1" x14ac:dyDescent="0.2">
      <c r="A6" s="519"/>
      <c r="B6" s="519"/>
      <c r="C6" s="519"/>
      <c r="D6" s="519"/>
      <c r="E6" s="434">
        <v>100</v>
      </c>
      <c r="F6" s="434">
        <v>90</v>
      </c>
      <c r="G6" s="434">
        <v>70</v>
      </c>
      <c r="H6" s="434">
        <v>50</v>
      </c>
      <c r="I6" s="434">
        <v>30</v>
      </c>
      <c r="J6" s="434">
        <v>0</v>
      </c>
      <c r="K6" s="434" t="s">
        <v>1191</v>
      </c>
      <c r="L6" s="435" t="s">
        <v>1192</v>
      </c>
    </row>
    <row r="7" spans="1:12" ht="69" customHeight="1" x14ac:dyDescent="0.2">
      <c r="A7" s="426" t="s">
        <v>10</v>
      </c>
      <c r="B7" s="432" t="s">
        <v>1193</v>
      </c>
      <c r="C7" s="418">
        <v>1</v>
      </c>
      <c r="D7" s="419">
        <v>5</v>
      </c>
      <c r="E7" s="420">
        <v>4</v>
      </c>
      <c r="F7" s="420">
        <v>1</v>
      </c>
      <c r="G7" s="420"/>
      <c r="H7" s="420"/>
      <c r="I7" s="420"/>
      <c r="J7" s="420"/>
      <c r="K7" s="421"/>
      <c r="L7" s="430">
        <v>0.98</v>
      </c>
    </row>
    <row r="8" spans="1:12" ht="44.25" customHeight="1" x14ac:dyDescent="0.2">
      <c r="A8" s="521" t="s">
        <v>1194</v>
      </c>
      <c r="B8" s="423" t="s">
        <v>1195</v>
      </c>
      <c r="C8" s="424">
        <v>5</v>
      </c>
      <c r="D8" s="425">
        <v>27</v>
      </c>
      <c r="E8" s="421">
        <v>9</v>
      </c>
      <c r="F8" s="421">
        <v>12</v>
      </c>
      <c r="G8" s="421">
        <v>6</v>
      </c>
      <c r="H8" s="421"/>
      <c r="I8" s="421">
        <v>1</v>
      </c>
      <c r="J8" s="421"/>
      <c r="K8" s="421"/>
      <c r="L8" s="422">
        <v>0.9</v>
      </c>
    </row>
    <row r="9" spans="1:12" ht="35.25" customHeight="1" x14ac:dyDescent="0.2">
      <c r="A9" s="522"/>
      <c r="B9" s="423" t="s">
        <v>1196</v>
      </c>
      <c r="C9" s="424">
        <v>8</v>
      </c>
      <c r="D9" s="425">
        <v>26</v>
      </c>
      <c r="E9" s="421">
        <v>10</v>
      </c>
      <c r="F9" s="421">
        <v>8</v>
      </c>
      <c r="G9" s="421">
        <v>7</v>
      </c>
      <c r="H9" s="421">
        <v>1</v>
      </c>
      <c r="I9" s="421"/>
      <c r="J9" s="421"/>
      <c r="K9" s="421"/>
      <c r="L9" s="422">
        <v>0.87</v>
      </c>
    </row>
    <row r="10" spans="1:12" ht="31.5" customHeight="1" x14ac:dyDescent="0.2">
      <c r="A10" s="522"/>
      <c r="B10" s="423" t="s">
        <v>1197</v>
      </c>
      <c r="C10" s="424">
        <v>9</v>
      </c>
      <c r="D10" s="425">
        <v>20</v>
      </c>
      <c r="E10" s="421">
        <v>9</v>
      </c>
      <c r="F10" s="421">
        <v>8</v>
      </c>
      <c r="G10" s="421">
        <v>3</v>
      </c>
      <c r="H10" s="421"/>
      <c r="I10" s="421"/>
      <c r="J10" s="421"/>
      <c r="K10" s="421"/>
      <c r="L10" s="422">
        <v>0.91500000000000004</v>
      </c>
    </row>
    <row r="11" spans="1:12" ht="30" customHeight="1" x14ac:dyDescent="0.2">
      <c r="A11" s="522"/>
      <c r="B11" s="423" t="s">
        <v>1198</v>
      </c>
      <c r="C11" s="424">
        <v>3</v>
      </c>
      <c r="D11" s="425">
        <v>8</v>
      </c>
      <c r="E11" s="421">
        <v>4</v>
      </c>
      <c r="F11" s="421">
        <v>3</v>
      </c>
      <c r="G11" s="421">
        <v>1</v>
      </c>
      <c r="H11" s="421"/>
      <c r="I11" s="421"/>
      <c r="J11" s="421"/>
      <c r="K11" s="421"/>
      <c r="L11" s="422">
        <v>0.93</v>
      </c>
    </row>
    <row r="12" spans="1:12" ht="39.75" customHeight="1" x14ac:dyDescent="0.2">
      <c r="A12" s="522"/>
      <c r="B12" s="423" t="s">
        <v>1199</v>
      </c>
      <c r="C12" s="424">
        <v>6</v>
      </c>
      <c r="D12" s="425">
        <v>13</v>
      </c>
      <c r="E12" s="421">
        <v>6</v>
      </c>
      <c r="F12" s="421">
        <v>3</v>
      </c>
      <c r="G12" s="421">
        <v>4</v>
      </c>
      <c r="H12" s="421"/>
      <c r="I12" s="421"/>
      <c r="J12" s="421"/>
      <c r="K12" s="421"/>
      <c r="L12" s="422">
        <v>0.88500000000000001</v>
      </c>
    </row>
    <row r="13" spans="1:12" ht="39" customHeight="1" x14ac:dyDescent="0.2">
      <c r="A13" s="523"/>
      <c r="B13" s="426" t="s">
        <v>1200</v>
      </c>
      <c r="C13" s="421">
        <v>3</v>
      </c>
      <c r="D13" s="421">
        <v>11</v>
      </c>
      <c r="E13" s="421">
        <v>4</v>
      </c>
      <c r="F13" s="421">
        <v>5</v>
      </c>
      <c r="G13" s="421">
        <v>1</v>
      </c>
      <c r="H13" s="421"/>
      <c r="I13" s="421">
        <v>1</v>
      </c>
      <c r="J13" s="421"/>
      <c r="K13" s="421"/>
      <c r="L13" s="422">
        <v>0.86399999999999999</v>
      </c>
    </row>
    <row r="14" spans="1:12" ht="40.5" customHeight="1" x14ac:dyDescent="0.2">
      <c r="A14" s="521" t="s">
        <v>1201</v>
      </c>
      <c r="B14" s="423" t="s">
        <v>1202</v>
      </c>
      <c r="C14" s="424">
        <v>8</v>
      </c>
      <c r="D14" s="425">
        <v>15</v>
      </c>
      <c r="E14" s="421">
        <v>9</v>
      </c>
      <c r="F14" s="421">
        <v>5</v>
      </c>
      <c r="G14" s="421">
        <v>1</v>
      </c>
      <c r="H14" s="421"/>
      <c r="I14" s="421"/>
      <c r="J14" s="421"/>
      <c r="K14" s="421"/>
      <c r="L14" s="427">
        <v>0.94699999999999995</v>
      </c>
    </row>
    <row r="15" spans="1:12" ht="41.25" customHeight="1" x14ac:dyDescent="0.2">
      <c r="A15" s="522"/>
      <c r="B15" s="423" t="s">
        <v>1203</v>
      </c>
      <c r="C15" s="424">
        <v>2</v>
      </c>
      <c r="D15" s="425">
        <v>4</v>
      </c>
      <c r="E15" s="421">
        <v>4</v>
      </c>
      <c r="F15" s="421"/>
      <c r="G15" s="421"/>
      <c r="H15" s="421"/>
      <c r="I15" s="421"/>
      <c r="J15" s="421"/>
      <c r="K15" s="421"/>
      <c r="L15" s="422">
        <v>1</v>
      </c>
    </row>
    <row r="16" spans="1:12" ht="34.5" customHeight="1" x14ac:dyDescent="0.2">
      <c r="A16" s="522"/>
      <c r="B16" s="423" t="s">
        <v>1204</v>
      </c>
      <c r="C16" s="418">
        <v>10</v>
      </c>
      <c r="D16" s="425">
        <v>48</v>
      </c>
      <c r="E16" s="421">
        <v>32</v>
      </c>
      <c r="F16" s="421">
        <v>12</v>
      </c>
      <c r="G16" s="421">
        <v>4</v>
      </c>
      <c r="H16" s="421"/>
      <c r="I16" s="421"/>
      <c r="J16" s="421"/>
      <c r="K16" s="421"/>
      <c r="L16" s="422">
        <v>0.95</v>
      </c>
    </row>
    <row r="17" spans="1:12" ht="40.5" customHeight="1" x14ac:dyDescent="0.2">
      <c r="A17" s="522"/>
      <c r="B17" s="423" t="s">
        <v>1205</v>
      </c>
      <c r="C17" s="424">
        <v>2</v>
      </c>
      <c r="D17" s="425">
        <v>7</v>
      </c>
      <c r="E17" s="421">
        <v>5</v>
      </c>
      <c r="F17" s="421">
        <v>1</v>
      </c>
      <c r="G17" s="421">
        <v>1</v>
      </c>
      <c r="H17" s="421"/>
      <c r="I17" s="421"/>
      <c r="J17" s="421"/>
      <c r="K17" s="421"/>
      <c r="L17" s="422">
        <v>0.94299999999999995</v>
      </c>
    </row>
    <row r="18" spans="1:12" ht="36.75" customHeight="1" x14ac:dyDescent="0.2">
      <c r="A18" s="522"/>
      <c r="B18" s="423" t="s">
        <v>1206</v>
      </c>
      <c r="C18" s="424">
        <v>3</v>
      </c>
      <c r="D18" s="425">
        <v>16</v>
      </c>
      <c r="E18" s="421">
        <v>4</v>
      </c>
      <c r="F18" s="421">
        <v>2</v>
      </c>
      <c r="G18" s="421">
        <v>4</v>
      </c>
      <c r="H18" s="421">
        <v>2</v>
      </c>
      <c r="I18" s="421"/>
      <c r="J18" s="421"/>
      <c r="K18" s="421">
        <v>4</v>
      </c>
      <c r="L18" s="422">
        <v>0.8</v>
      </c>
    </row>
    <row r="19" spans="1:12" ht="38.25" customHeight="1" x14ac:dyDescent="0.2">
      <c r="A19" s="522"/>
      <c r="B19" s="423" t="s">
        <v>1207</v>
      </c>
      <c r="C19" s="424">
        <v>3</v>
      </c>
      <c r="D19" s="425">
        <v>17</v>
      </c>
      <c r="E19" s="421">
        <v>9</v>
      </c>
      <c r="F19" s="421">
        <v>3</v>
      </c>
      <c r="G19" s="421">
        <v>5</v>
      </c>
      <c r="H19" s="421"/>
      <c r="I19" s="421"/>
      <c r="J19" s="421"/>
      <c r="K19" s="421"/>
      <c r="L19" s="422">
        <v>0.89400000000000002</v>
      </c>
    </row>
    <row r="20" spans="1:12" ht="34.5" customHeight="1" x14ac:dyDescent="0.2">
      <c r="A20" s="522"/>
      <c r="B20" s="423" t="s">
        <v>1208</v>
      </c>
      <c r="C20" s="424">
        <v>9</v>
      </c>
      <c r="D20" s="424">
        <v>31</v>
      </c>
      <c r="E20" s="421">
        <v>18</v>
      </c>
      <c r="F20" s="421">
        <v>4</v>
      </c>
      <c r="G20" s="421">
        <v>4</v>
      </c>
      <c r="H20" s="421">
        <v>2</v>
      </c>
      <c r="I20" s="421">
        <v>2</v>
      </c>
      <c r="J20" s="421">
        <v>1</v>
      </c>
      <c r="K20" s="421"/>
      <c r="L20" s="422">
        <v>0.83899999999999997</v>
      </c>
    </row>
    <row r="21" spans="1:12" ht="39" customHeight="1" x14ac:dyDescent="0.2">
      <c r="A21" s="522"/>
      <c r="B21" s="423" t="s">
        <v>1209</v>
      </c>
      <c r="C21" s="424">
        <v>2</v>
      </c>
      <c r="D21" s="424">
        <v>5</v>
      </c>
      <c r="E21" s="421">
        <v>4</v>
      </c>
      <c r="F21" s="421">
        <v>1</v>
      </c>
      <c r="G21" s="421"/>
      <c r="H21" s="421"/>
      <c r="I21" s="421"/>
      <c r="J21" s="421"/>
      <c r="K21" s="421"/>
      <c r="L21" s="422">
        <v>0.98</v>
      </c>
    </row>
    <row r="22" spans="1:12" ht="34.5" customHeight="1" x14ac:dyDescent="0.2">
      <c r="A22" s="521" t="s">
        <v>1210</v>
      </c>
      <c r="B22" s="423" t="s">
        <v>1211</v>
      </c>
      <c r="C22" s="421">
        <v>4</v>
      </c>
      <c r="D22" s="425">
        <v>10</v>
      </c>
      <c r="E22" s="421">
        <v>7</v>
      </c>
      <c r="F22" s="421">
        <v>2</v>
      </c>
      <c r="G22" s="421">
        <v>1</v>
      </c>
      <c r="H22" s="421"/>
      <c r="I22" s="421"/>
      <c r="J22" s="421"/>
      <c r="K22" s="421"/>
      <c r="L22" s="427">
        <v>0.95</v>
      </c>
    </row>
    <row r="23" spans="1:12" ht="45" customHeight="1" x14ac:dyDescent="0.2">
      <c r="A23" s="522"/>
      <c r="B23" s="423" t="s">
        <v>1212</v>
      </c>
      <c r="C23" s="424">
        <v>8</v>
      </c>
      <c r="D23" s="425">
        <v>17</v>
      </c>
      <c r="E23" s="421">
        <v>14</v>
      </c>
      <c r="F23" s="421">
        <v>3</v>
      </c>
      <c r="G23" s="421"/>
      <c r="H23" s="421"/>
      <c r="I23" s="421"/>
      <c r="J23" s="421"/>
      <c r="K23" s="421"/>
      <c r="L23" s="422">
        <v>0.98199999999999998</v>
      </c>
    </row>
    <row r="24" spans="1:12" ht="32.25" customHeight="1" x14ac:dyDescent="0.2">
      <c r="A24" s="523"/>
      <c r="B24" s="423" t="s">
        <v>1213</v>
      </c>
      <c r="C24" s="424">
        <v>11</v>
      </c>
      <c r="D24" s="425">
        <v>25</v>
      </c>
      <c r="E24" s="425">
        <v>19</v>
      </c>
      <c r="F24" s="425">
        <v>4</v>
      </c>
      <c r="G24" s="425">
        <v>2</v>
      </c>
      <c r="H24" s="425"/>
      <c r="I24" s="425"/>
      <c r="J24" s="425"/>
      <c r="K24" s="425"/>
      <c r="L24" s="422">
        <v>0.96</v>
      </c>
    </row>
    <row r="25" spans="1:12" ht="58.5" customHeight="1" x14ac:dyDescent="0.2">
      <c r="A25" s="423" t="s">
        <v>1214</v>
      </c>
      <c r="B25" s="423" t="s">
        <v>1215</v>
      </c>
      <c r="C25" s="418">
        <v>6</v>
      </c>
      <c r="D25" s="425">
        <v>17</v>
      </c>
      <c r="E25" s="425">
        <v>10</v>
      </c>
      <c r="F25" s="425">
        <v>4</v>
      </c>
      <c r="G25" s="425"/>
      <c r="H25" s="425"/>
      <c r="I25" s="425">
        <v>1</v>
      </c>
      <c r="J25" s="425"/>
      <c r="K25" s="425">
        <v>2</v>
      </c>
      <c r="L25" s="422">
        <v>0.93</v>
      </c>
    </row>
    <row r="26" spans="1:12" ht="25.5" customHeight="1" x14ac:dyDescent="0.2">
      <c r="A26" s="521" t="s">
        <v>637</v>
      </c>
      <c r="B26" s="423" t="s">
        <v>1216</v>
      </c>
      <c r="C26" s="424">
        <v>4</v>
      </c>
      <c r="D26" s="425">
        <v>7</v>
      </c>
      <c r="E26" s="425">
        <v>3</v>
      </c>
      <c r="F26" s="425">
        <v>1</v>
      </c>
      <c r="G26" s="425">
        <v>2</v>
      </c>
      <c r="H26" s="425"/>
      <c r="I26" s="425"/>
      <c r="J26" s="425"/>
      <c r="K26" s="425">
        <v>1</v>
      </c>
      <c r="L26" s="422">
        <v>0.88</v>
      </c>
    </row>
    <row r="27" spans="1:12" ht="50.25" customHeight="1" x14ac:dyDescent="0.2">
      <c r="A27" s="523"/>
      <c r="B27" s="423" t="s">
        <v>1217</v>
      </c>
      <c r="C27" s="424">
        <v>4</v>
      </c>
      <c r="D27" s="425">
        <v>16</v>
      </c>
      <c r="E27" s="425">
        <v>11</v>
      </c>
      <c r="F27" s="425">
        <v>1</v>
      </c>
      <c r="G27" s="425">
        <v>3</v>
      </c>
      <c r="H27" s="425"/>
      <c r="I27" s="425"/>
      <c r="J27" s="425">
        <v>1</v>
      </c>
      <c r="K27" s="425"/>
      <c r="L27" s="422">
        <v>0.82399999999999995</v>
      </c>
    </row>
    <row r="28" spans="1:12" ht="15.75" customHeight="1" x14ac:dyDescent="0.2">
      <c r="A28" s="435">
        <v>6</v>
      </c>
      <c r="B28" s="435"/>
      <c r="C28" s="431">
        <f>SUM(C7:C27)</f>
        <v>111</v>
      </c>
      <c r="D28" s="431">
        <f t="shared" ref="D28:J28" si="0">SUM(D7:D27)</f>
        <v>345</v>
      </c>
      <c r="E28" s="431">
        <f t="shared" si="0"/>
        <v>195</v>
      </c>
      <c r="F28" s="431">
        <f t="shared" si="0"/>
        <v>83</v>
      </c>
      <c r="G28" s="431">
        <f t="shared" si="0"/>
        <v>49</v>
      </c>
      <c r="H28" s="431">
        <f t="shared" si="0"/>
        <v>5</v>
      </c>
      <c r="I28" s="431">
        <f t="shared" si="0"/>
        <v>5</v>
      </c>
      <c r="J28" s="431">
        <f t="shared" si="0"/>
        <v>2</v>
      </c>
      <c r="K28" s="431">
        <f>SUM(K7:K27)</f>
        <v>7</v>
      </c>
      <c r="L28" s="428">
        <v>0.91500000000000004</v>
      </c>
    </row>
    <row r="29" spans="1:12" ht="15.75" x14ac:dyDescent="0.2">
      <c r="A29" s="433"/>
      <c r="B29" s="433"/>
      <c r="C29" s="433"/>
      <c r="D29" s="414"/>
      <c r="E29" s="414"/>
      <c r="F29" s="414"/>
      <c r="G29" s="414"/>
      <c r="H29" s="414"/>
      <c r="I29" s="414"/>
      <c r="J29" s="414"/>
      <c r="K29" s="414"/>
      <c r="L29" s="429"/>
    </row>
    <row r="30" spans="1:12" ht="15.75" x14ac:dyDescent="0.2">
      <c r="A30" s="517" t="s">
        <v>1218</v>
      </c>
      <c r="B30" s="517"/>
      <c r="C30" s="517"/>
      <c r="D30" s="517"/>
      <c r="E30" s="517"/>
      <c r="F30" s="517"/>
      <c r="G30" s="517"/>
      <c r="H30" s="517"/>
      <c r="I30" s="517"/>
      <c r="J30" s="517"/>
      <c r="K30" s="517"/>
      <c r="L30" s="517"/>
    </row>
    <row r="35" ht="10.5" customHeight="1" x14ac:dyDescent="0.2"/>
    <row r="36" hidden="1" x14ac:dyDescent="0.2"/>
    <row r="37" hidden="1" x14ac:dyDescent="0.2"/>
  </sheetData>
  <mergeCells count="12">
    <mergeCell ref="A1:L1"/>
    <mergeCell ref="A30:L30"/>
    <mergeCell ref="A3:L3"/>
    <mergeCell ref="A5:A6"/>
    <mergeCell ref="B5:B6"/>
    <mergeCell ref="C5:C6"/>
    <mergeCell ref="D5:D6"/>
    <mergeCell ref="E5:K5"/>
    <mergeCell ref="A8:A13"/>
    <mergeCell ref="A14:A21"/>
    <mergeCell ref="A22:A24"/>
    <mergeCell ref="A26:A27"/>
  </mergeCells>
  <pageMargins left="0.4" right="0.17" top="0.72" bottom="0.72" header="0.3" footer="0.3"/>
  <pageSetup paperSize="9" scale="70"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Здүах</vt:lpstr>
      <vt:lpstr>Товчоо</vt:lpstr>
      <vt:lpstr>Здүах!_Hlk81926218</vt:lpstr>
      <vt:lpstr>Здүах!bookmark2</vt:lpstr>
      <vt:lpstr>Здүах!bookmark3</vt:lpstr>
      <vt:lpstr>Здүах!bookmark6</vt:lpstr>
      <vt:lpstr>Здүах!bookmark8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Bota</dc:creator>
  <cp:lastModifiedBy>User</cp:lastModifiedBy>
  <cp:lastPrinted>2024-02-19T02:06:20Z</cp:lastPrinted>
  <dcterms:created xsi:type="dcterms:W3CDTF">2023-10-10T07:19:51Z</dcterms:created>
  <dcterms:modified xsi:type="dcterms:W3CDTF">2025-09-03T02:24:55Z</dcterms:modified>
</cp:coreProperties>
</file>